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66925"/>
  <mc:AlternateContent xmlns:mc="http://schemas.openxmlformats.org/markup-compatibility/2006">
    <mc:Choice Requires="x15">
      <x15ac:absPath xmlns:x15ac="http://schemas.microsoft.com/office/spreadsheetml/2010/11/ac" url="\\192.168.1.89\os\2022 MEDICINSKO POTROŠNI MATERIAL\Razpisna dokumentacija\Objavljena razpisna dokumentacija\"/>
    </mc:Choice>
  </mc:AlternateContent>
  <xr:revisionPtr revIDLastSave="0" documentId="13_ncr:1_{429C35C6-5D2A-4CCD-A1E2-8E8794EEC595}" xr6:coauthVersionLast="47" xr6:coauthVersionMax="47" xr10:uidLastSave="{00000000-0000-0000-0000-000000000000}"/>
  <bookViews>
    <workbookView xWindow="465" yWindow="0" windowWidth="21885" windowHeight="15315" xr2:uid="{00000000-000D-0000-FFFF-FFFF00000000}"/>
  </bookViews>
  <sheets>
    <sheet name="NAZIV JN" sheetId="2" r:id="rId1"/>
    <sheet name="SKLOP 1" sheetId="1" r:id="rId2"/>
    <sheet name="SKLOP 2" sheetId="3" r:id="rId3"/>
    <sheet name="SKLOP 3" sheetId="4" r:id="rId4"/>
    <sheet name="SKLOP 4" sheetId="5" r:id="rId5"/>
    <sheet name="SKLOP 5" sheetId="6" r:id="rId6"/>
    <sheet name="SKLOP 6" sheetId="7" r:id="rId7"/>
  </sheets>
  <definedNames>
    <definedName name="_xlnm.Print_Titles" localSheetId="1">'SKLOP 1'!$9:$9</definedName>
    <definedName name="_xlnm.Print_Titles" localSheetId="2">'SKLOP 2'!$9:$9</definedName>
    <definedName name="_xlnm.Print_Titles" localSheetId="3">'SKLOP 3'!$9:$9</definedName>
    <definedName name="_xlnm.Print_Titles" localSheetId="4">'SKLOP 4'!$9:$9</definedName>
    <definedName name="_xlnm.Print_Titles" localSheetId="5">'SKLOP 5'!$9:$9</definedName>
    <definedName name="_xlnm.Print_Titles" localSheetId="6">'SKLOP 6'!$9:$9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70" i="7" l="1"/>
  <c r="I70" i="7" l="1"/>
  <c r="I71" i="7"/>
  <c r="I72" i="7"/>
  <c r="I69" i="7"/>
  <c r="I50" i="7"/>
  <c r="I58" i="4" l="1"/>
  <c r="K58" i="4" s="1"/>
  <c r="I59" i="4"/>
  <c r="K59" i="4" s="1"/>
  <c r="J59" i="4"/>
  <c r="J58" i="4"/>
  <c r="I18" i="4" l="1"/>
  <c r="I19" i="4"/>
  <c r="I20" i="4"/>
  <c r="I13" i="4"/>
  <c r="I14" i="4"/>
  <c r="I13" i="1" l="1"/>
  <c r="I19" i="1" l="1"/>
  <c r="J15" i="7" l="1"/>
  <c r="J16" i="7" s="1"/>
  <c r="J18" i="7"/>
  <c r="J19" i="7" s="1"/>
  <c r="J21" i="7"/>
  <c r="J22" i="7"/>
  <c r="J26" i="7"/>
  <c r="J27" i="7"/>
  <c r="J28" i="7"/>
  <c r="J31" i="7"/>
  <c r="J32" i="7"/>
  <c r="J35" i="7"/>
  <c r="J36" i="7" s="1"/>
  <c r="J38" i="7"/>
  <c r="J39" i="7" s="1"/>
  <c r="J41" i="7"/>
  <c r="J42" i="7"/>
  <c r="J45" i="7"/>
  <c r="J46" i="7"/>
  <c r="J47" i="7"/>
  <c r="J50" i="7"/>
  <c r="J51" i="7" s="1"/>
  <c r="J69" i="7"/>
  <c r="J71" i="7"/>
  <c r="J72" i="7"/>
  <c r="J75" i="7"/>
  <c r="J76" i="7"/>
  <c r="J79" i="7"/>
  <c r="J80" i="7"/>
  <c r="J83" i="7"/>
  <c r="J84" i="7" s="1"/>
  <c r="J86" i="7"/>
  <c r="J87" i="7" s="1"/>
  <c r="J89" i="7"/>
  <c r="J90" i="7"/>
  <c r="J91" i="7"/>
  <c r="J94" i="7"/>
  <c r="J95" i="7"/>
  <c r="J98" i="7"/>
  <c r="J99" i="7"/>
  <c r="J102" i="7"/>
  <c r="J103" i="7"/>
  <c r="J106" i="7"/>
  <c r="J107" i="7" s="1"/>
  <c r="J109" i="7"/>
  <c r="J110" i="7" s="1"/>
  <c r="J112" i="7"/>
  <c r="J113" i="7" s="1"/>
  <c r="J116" i="7"/>
  <c r="J117" i="7"/>
  <c r="J118" i="7"/>
  <c r="J119" i="7"/>
  <c r="J120" i="7"/>
  <c r="J123" i="7"/>
  <c r="J124" i="7"/>
  <c r="J127" i="7"/>
  <c r="J128" i="7" s="1"/>
  <c r="J130" i="7"/>
  <c r="J131" i="7" s="1"/>
  <c r="J133" i="7"/>
  <c r="J134" i="7" s="1"/>
  <c r="J136" i="7"/>
  <c r="J137" i="7"/>
  <c r="J140" i="7"/>
  <c r="J141" i="7"/>
  <c r="J144" i="7"/>
  <c r="J145" i="7"/>
  <c r="J148" i="7"/>
  <c r="J149" i="7" s="1"/>
  <c r="J151" i="7"/>
  <c r="J152" i="7" s="1"/>
  <c r="J154" i="7"/>
  <c r="J155" i="7"/>
  <c r="J158" i="7"/>
  <c r="J159" i="7"/>
  <c r="J161" i="7"/>
  <c r="J162" i="7"/>
  <c r="J165" i="7"/>
  <c r="J167" i="7"/>
  <c r="J170" i="7"/>
  <c r="J171" i="7" s="1"/>
  <c r="J173" i="7"/>
  <c r="J174" i="7"/>
  <c r="J175" i="7"/>
  <c r="J176" i="7"/>
  <c r="J177" i="7"/>
  <c r="J180" i="7"/>
  <c r="J181" i="7"/>
  <c r="J184" i="7"/>
  <c r="J185" i="7" s="1"/>
  <c r="J187" i="7"/>
  <c r="J188" i="7" s="1"/>
  <c r="J190" i="7"/>
  <c r="J193" i="7"/>
  <c r="J194" i="7" s="1"/>
  <c r="J196" i="7"/>
  <c r="J197" i="7" s="1"/>
  <c r="J199" i="7"/>
  <c r="J200" i="7" s="1"/>
  <c r="J202" i="7"/>
  <c r="J203" i="7" s="1"/>
  <c r="J205" i="7"/>
  <c r="J206" i="7" s="1"/>
  <c r="J209" i="7"/>
  <c r="J210" i="7" s="1"/>
  <c r="J212" i="7"/>
  <c r="J213" i="7" s="1"/>
  <c r="J215" i="7"/>
  <c r="J216" i="7" s="1"/>
  <c r="I12" i="7"/>
  <c r="K12" i="7" s="1"/>
  <c r="I15" i="7"/>
  <c r="K15" i="7" s="1"/>
  <c r="K16" i="7" s="1"/>
  <c r="I18" i="7"/>
  <c r="K18" i="7" s="1"/>
  <c r="K19" i="7" s="1"/>
  <c r="I21" i="7"/>
  <c r="K21" i="7" s="1"/>
  <c r="I22" i="7"/>
  <c r="K22" i="7" s="1"/>
  <c r="I26" i="7"/>
  <c r="K26" i="7" s="1"/>
  <c r="I27" i="7"/>
  <c r="K27" i="7" s="1"/>
  <c r="I28" i="7"/>
  <c r="K28" i="7" s="1"/>
  <c r="I31" i="7"/>
  <c r="K31" i="7" s="1"/>
  <c r="I32" i="7"/>
  <c r="K32" i="7" s="1"/>
  <c r="I35" i="7"/>
  <c r="K35" i="7" s="1"/>
  <c r="K36" i="7" s="1"/>
  <c r="I38" i="7"/>
  <c r="K38" i="7" s="1"/>
  <c r="K39" i="7" s="1"/>
  <c r="I41" i="7"/>
  <c r="K41" i="7" s="1"/>
  <c r="I42" i="7"/>
  <c r="K42" i="7" s="1"/>
  <c r="I45" i="7"/>
  <c r="K45" i="7" s="1"/>
  <c r="I46" i="7"/>
  <c r="K46" i="7" s="1"/>
  <c r="I47" i="7"/>
  <c r="K47" i="7" s="1"/>
  <c r="K50" i="7"/>
  <c r="K51" i="7" s="1"/>
  <c r="K69" i="7"/>
  <c r="K70" i="7"/>
  <c r="K71" i="7"/>
  <c r="K72" i="7"/>
  <c r="I75" i="7"/>
  <c r="K75" i="7" s="1"/>
  <c r="I76" i="7"/>
  <c r="K76" i="7" s="1"/>
  <c r="I79" i="7"/>
  <c r="K79" i="7" s="1"/>
  <c r="I80" i="7"/>
  <c r="K80" i="7" s="1"/>
  <c r="I83" i="7"/>
  <c r="K83" i="7" s="1"/>
  <c r="K84" i="7" s="1"/>
  <c r="I86" i="7"/>
  <c r="K86" i="7" s="1"/>
  <c r="K87" i="7" s="1"/>
  <c r="I89" i="7"/>
  <c r="K89" i="7" s="1"/>
  <c r="I90" i="7"/>
  <c r="K90" i="7" s="1"/>
  <c r="I91" i="7"/>
  <c r="K91" i="7" s="1"/>
  <c r="I94" i="7"/>
  <c r="K94" i="7" s="1"/>
  <c r="I95" i="7"/>
  <c r="K95" i="7" s="1"/>
  <c r="I98" i="7"/>
  <c r="K98" i="7" s="1"/>
  <c r="I99" i="7"/>
  <c r="K99" i="7" s="1"/>
  <c r="I102" i="7"/>
  <c r="K102" i="7" s="1"/>
  <c r="I103" i="7"/>
  <c r="K103" i="7" s="1"/>
  <c r="I106" i="7"/>
  <c r="K106" i="7" s="1"/>
  <c r="K107" i="7" s="1"/>
  <c r="I109" i="7"/>
  <c r="K109" i="7" s="1"/>
  <c r="K110" i="7" s="1"/>
  <c r="I112" i="7"/>
  <c r="K112" i="7" s="1"/>
  <c r="K113" i="7" s="1"/>
  <c r="I116" i="7"/>
  <c r="K116" i="7" s="1"/>
  <c r="I117" i="7"/>
  <c r="K117" i="7" s="1"/>
  <c r="I118" i="7"/>
  <c r="K118" i="7" s="1"/>
  <c r="I119" i="7"/>
  <c r="K119" i="7" s="1"/>
  <c r="I120" i="7"/>
  <c r="K120" i="7" s="1"/>
  <c r="I123" i="7"/>
  <c r="K123" i="7" s="1"/>
  <c r="I124" i="7"/>
  <c r="K124" i="7" s="1"/>
  <c r="I127" i="7"/>
  <c r="K127" i="7" s="1"/>
  <c r="K128" i="7" s="1"/>
  <c r="I130" i="7"/>
  <c r="K130" i="7" s="1"/>
  <c r="K131" i="7" s="1"/>
  <c r="I133" i="7"/>
  <c r="K133" i="7" s="1"/>
  <c r="K134" i="7" s="1"/>
  <c r="I136" i="7"/>
  <c r="K136" i="7" s="1"/>
  <c r="I137" i="7"/>
  <c r="K137" i="7" s="1"/>
  <c r="I140" i="7"/>
  <c r="K140" i="7" s="1"/>
  <c r="I141" i="7"/>
  <c r="K141" i="7" s="1"/>
  <c r="I144" i="7"/>
  <c r="K144" i="7" s="1"/>
  <c r="I145" i="7"/>
  <c r="K145" i="7" s="1"/>
  <c r="I148" i="7"/>
  <c r="K148" i="7" s="1"/>
  <c r="K149" i="7" s="1"/>
  <c r="I151" i="7"/>
  <c r="K151" i="7" s="1"/>
  <c r="K152" i="7" s="1"/>
  <c r="I154" i="7"/>
  <c r="K154" i="7" s="1"/>
  <c r="I155" i="7"/>
  <c r="K155" i="7" s="1"/>
  <c r="I158" i="7"/>
  <c r="K158" i="7" s="1"/>
  <c r="I159" i="7"/>
  <c r="K159" i="7" s="1"/>
  <c r="I161" i="7"/>
  <c r="K161" i="7" s="1"/>
  <c r="I162" i="7"/>
  <c r="K162" i="7" s="1"/>
  <c r="I165" i="7"/>
  <c r="K165" i="7" s="1"/>
  <c r="I167" i="7"/>
  <c r="K167" i="7" s="1"/>
  <c r="I170" i="7"/>
  <c r="K170" i="7" s="1"/>
  <c r="K171" i="7" s="1"/>
  <c r="I173" i="7"/>
  <c r="K173" i="7" s="1"/>
  <c r="I174" i="7"/>
  <c r="K174" i="7" s="1"/>
  <c r="I175" i="7"/>
  <c r="K175" i="7" s="1"/>
  <c r="I176" i="7"/>
  <c r="K176" i="7" s="1"/>
  <c r="I177" i="7"/>
  <c r="K177" i="7" s="1"/>
  <c r="I180" i="7"/>
  <c r="K180" i="7" s="1"/>
  <c r="I181" i="7"/>
  <c r="K181" i="7" s="1"/>
  <c r="I184" i="7"/>
  <c r="K184" i="7" s="1"/>
  <c r="K185" i="7" s="1"/>
  <c r="I187" i="7"/>
  <c r="K187" i="7" s="1"/>
  <c r="K188" i="7" s="1"/>
  <c r="I190" i="7"/>
  <c r="K190" i="7" s="1"/>
  <c r="I193" i="7"/>
  <c r="K193" i="7" s="1"/>
  <c r="K194" i="7" s="1"/>
  <c r="I196" i="7"/>
  <c r="K196" i="7" s="1"/>
  <c r="K197" i="7" s="1"/>
  <c r="I199" i="7"/>
  <c r="K199" i="7" s="1"/>
  <c r="K200" i="7" s="1"/>
  <c r="I202" i="7"/>
  <c r="K202" i="7" s="1"/>
  <c r="K203" i="7" s="1"/>
  <c r="I205" i="7"/>
  <c r="K205" i="7" s="1"/>
  <c r="K206" i="7" s="1"/>
  <c r="I209" i="7"/>
  <c r="K209" i="7" s="1"/>
  <c r="K210" i="7" s="1"/>
  <c r="I212" i="7"/>
  <c r="K212" i="7" s="1"/>
  <c r="K213" i="7" s="1"/>
  <c r="I215" i="7"/>
  <c r="K215" i="7" s="1"/>
  <c r="K216" i="7" s="1"/>
  <c r="J12" i="7"/>
  <c r="J11" i="7"/>
  <c r="I11" i="7"/>
  <c r="K11" i="7" s="1"/>
  <c r="J32" i="6"/>
  <c r="J33" i="6"/>
  <c r="J34" i="6"/>
  <c r="I32" i="6"/>
  <c r="K32" i="6" s="1"/>
  <c r="I33" i="6"/>
  <c r="K33" i="6" s="1"/>
  <c r="I34" i="6"/>
  <c r="K34" i="6" s="1"/>
  <c r="J23" i="6"/>
  <c r="J24" i="6"/>
  <c r="J25" i="6"/>
  <c r="J26" i="6"/>
  <c r="J27" i="6"/>
  <c r="J28" i="6"/>
  <c r="I23" i="6"/>
  <c r="K23" i="6" s="1"/>
  <c r="I24" i="6"/>
  <c r="K24" i="6" s="1"/>
  <c r="I25" i="6"/>
  <c r="K25" i="6" s="1"/>
  <c r="I26" i="6"/>
  <c r="K26" i="6" s="1"/>
  <c r="I27" i="6"/>
  <c r="K27" i="6" s="1"/>
  <c r="I28" i="6"/>
  <c r="K28" i="6" s="1"/>
  <c r="J17" i="6"/>
  <c r="J18" i="6"/>
  <c r="J19" i="6"/>
  <c r="I17" i="6"/>
  <c r="K17" i="6" s="1"/>
  <c r="I18" i="6"/>
  <c r="K18" i="6" s="1"/>
  <c r="I19" i="6"/>
  <c r="K19" i="6" s="1"/>
  <c r="J22" i="6"/>
  <c r="I22" i="6"/>
  <c r="K22" i="6" s="1"/>
  <c r="J16" i="6"/>
  <c r="I16" i="6"/>
  <c r="K16" i="6" s="1"/>
  <c r="J12" i="6"/>
  <c r="I12" i="6"/>
  <c r="K12" i="6" s="1"/>
  <c r="J11" i="6"/>
  <c r="I11" i="6"/>
  <c r="K11" i="6" s="1"/>
  <c r="J41" i="5"/>
  <c r="I41" i="5"/>
  <c r="K41" i="5" s="1"/>
  <c r="J40" i="5"/>
  <c r="I40" i="5"/>
  <c r="K40" i="5" s="1"/>
  <c r="J36" i="5"/>
  <c r="J37" i="5" s="1"/>
  <c r="I36" i="5"/>
  <c r="K36" i="5" s="1"/>
  <c r="K37" i="5" s="1"/>
  <c r="J33" i="5"/>
  <c r="J34" i="5" s="1"/>
  <c r="I33" i="5"/>
  <c r="K33" i="5" s="1"/>
  <c r="K34" i="5" s="1"/>
  <c r="J30" i="5"/>
  <c r="I30" i="5"/>
  <c r="K30" i="5" s="1"/>
  <c r="J29" i="5"/>
  <c r="I29" i="5"/>
  <c r="K29" i="5" s="1"/>
  <c r="J26" i="5"/>
  <c r="I26" i="5"/>
  <c r="K26" i="5" s="1"/>
  <c r="J25" i="5"/>
  <c r="I25" i="5"/>
  <c r="K25" i="5" s="1"/>
  <c r="J24" i="5"/>
  <c r="I24" i="5"/>
  <c r="K24" i="5" s="1"/>
  <c r="J21" i="5"/>
  <c r="J22" i="5" s="1"/>
  <c r="I21" i="5"/>
  <c r="K21" i="5" s="1"/>
  <c r="K22" i="5" s="1"/>
  <c r="J18" i="5"/>
  <c r="J19" i="5" s="1"/>
  <c r="I18" i="5"/>
  <c r="K18" i="5" s="1"/>
  <c r="K19" i="5" s="1"/>
  <c r="J15" i="5"/>
  <c r="I15" i="5"/>
  <c r="K15" i="5" s="1"/>
  <c r="J14" i="5"/>
  <c r="I14" i="5"/>
  <c r="K14" i="5" s="1"/>
  <c r="J13" i="5"/>
  <c r="I13" i="5"/>
  <c r="K13" i="5" s="1"/>
  <c r="J12" i="5"/>
  <c r="I12" i="5"/>
  <c r="K12" i="5" s="1"/>
  <c r="J30" i="4"/>
  <c r="J31" i="4"/>
  <c r="J32" i="4"/>
  <c r="J33" i="4"/>
  <c r="J34" i="4"/>
  <c r="I30" i="4"/>
  <c r="K30" i="4" s="1"/>
  <c r="I31" i="4"/>
  <c r="K31" i="4" s="1"/>
  <c r="I32" i="4"/>
  <c r="K32" i="4" s="1"/>
  <c r="I33" i="4"/>
  <c r="K33" i="4" s="1"/>
  <c r="I34" i="4"/>
  <c r="K34" i="4" s="1"/>
  <c r="J78" i="4"/>
  <c r="J79" i="4" s="1"/>
  <c r="I78" i="4"/>
  <c r="K78" i="4" s="1"/>
  <c r="J75" i="4"/>
  <c r="I75" i="4"/>
  <c r="K75" i="4" s="1"/>
  <c r="J70" i="4"/>
  <c r="I70" i="4"/>
  <c r="K70" i="4" s="1"/>
  <c r="J62" i="4"/>
  <c r="J63" i="4"/>
  <c r="I62" i="4"/>
  <c r="K62" i="4" s="1"/>
  <c r="I63" i="4"/>
  <c r="K63" i="4" s="1"/>
  <c r="J49" i="4"/>
  <c r="I49" i="4"/>
  <c r="K49" i="4" s="1"/>
  <c r="J44" i="4"/>
  <c r="J45" i="4"/>
  <c r="I44" i="4"/>
  <c r="K44" i="4" s="1"/>
  <c r="I45" i="4"/>
  <c r="K45" i="4" s="1"/>
  <c r="J74" i="4"/>
  <c r="I74" i="4"/>
  <c r="K74" i="4" s="1"/>
  <c r="J71" i="4"/>
  <c r="I71" i="4"/>
  <c r="K71" i="4" s="1"/>
  <c r="J67" i="4"/>
  <c r="J68" i="4" s="1"/>
  <c r="I67" i="4"/>
  <c r="K67" i="4" s="1"/>
  <c r="K68" i="4" s="1"/>
  <c r="J64" i="4"/>
  <c r="I64" i="4"/>
  <c r="K64" i="4" s="1"/>
  <c r="J57" i="4"/>
  <c r="I57" i="4"/>
  <c r="K57" i="4" s="1"/>
  <c r="J56" i="4"/>
  <c r="I56" i="4"/>
  <c r="K56" i="4" s="1"/>
  <c r="J55" i="4"/>
  <c r="I55" i="4"/>
  <c r="K55" i="4" s="1"/>
  <c r="J54" i="4"/>
  <c r="I54" i="4"/>
  <c r="K54" i="4" s="1"/>
  <c r="J53" i="4"/>
  <c r="I53" i="4"/>
  <c r="K53" i="4" s="1"/>
  <c r="J52" i="4"/>
  <c r="I52" i="4"/>
  <c r="K52" i="4" s="1"/>
  <c r="J48" i="4"/>
  <c r="I48" i="4"/>
  <c r="K48" i="4" s="1"/>
  <c r="J43" i="4"/>
  <c r="I43" i="4"/>
  <c r="K43" i="4" s="1"/>
  <c r="J40" i="4"/>
  <c r="J41" i="4" s="1"/>
  <c r="I40" i="4"/>
  <c r="K40" i="4" s="1"/>
  <c r="K41" i="4" s="1"/>
  <c r="J37" i="4"/>
  <c r="J38" i="4" s="1"/>
  <c r="I37" i="4"/>
  <c r="K37" i="4" s="1"/>
  <c r="K38" i="4" s="1"/>
  <c r="J29" i="4"/>
  <c r="I29" i="4"/>
  <c r="K29" i="4" s="1"/>
  <c r="J26" i="4"/>
  <c r="I26" i="4"/>
  <c r="K26" i="4" s="1"/>
  <c r="J25" i="4"/>
  <c r="I25" i="4"/>
  <c r="K25" i="4" s="1"/>
  <c r="J24" i="4"/>
  <c r="I24" i="4"/>
  <c r="K24" i="4" s="1"/>
  <c r="J20" i="4"/>
  <c r="K20" i="4"/>
  <c r="J19" i="4"/>
  <c r="K19" i="4"/>
  <c r="J18" i="4"/>
  <c r="K18" i="4"/>
  <c r="J17" i="4"/>
  <c r="I17" i="4"/>
  <c r="K17" i="4" s="1"/>
  <c r="J14" i="4"/>
  <c r="K14" i="4"/>
  <c r="J13" i="4"/>
  <c r="K13" i="4"/>
  <c r="J12" i="4"/>
  <c r="I12" i="4"/>
  <c r="K12" i="4" s="1"/>
  <c r="J54" i="3"/>
  <c r="J58" i="3"/>
  <c r="J59" i="3"/>
  <c r="J63" i="3"/>
  <c r="J64" i="3"/>
  <c r="J68" i="3"/>
  <c r="J69" i="3"/>
  <c r="J70" i="3"/>
  <c r="J74" i="3"/>
  <c r="J75" i="3"/>
  <c r="J76" i="3"/>
  <c r="J79" i="3"/>
  <c r="J80" i="3" s="1"/>
  <c r="J82" i="3"/>
  <c r="J83" i="3" s="1"/>
  <c r="J85" i="3"/>
  <c r="J86" i="3"/>
  <c r="J89" i="3"/>
  <c r="J90" i="3"/>
  <c r="J93" i="3"/>
  <c r="J94" i="3"/>
  <c r="J95" i="3"/>
  <c r="J98" i="3"/>
  <c r="J99" i="3" s="1"/>
  <c r="J101" i="3"/>
  <c r="J102" i="3"/>
  <c r="J106" i="3"/>
  <c r="J107" i="3"/>
  <c r="J108" i="3"/>
  <c r="J109" i="3"/>
  <c r="J110" i="3"/>
  <c r="J111" i="3"/>
  <c r="J113" i="3"/>
  <c r="J117" i="3"/>
  <c r="J118" i="3"/>
  <c r="J119" i="3"/>
  <c r="J121" i="3"/>
  <c r="J122" i="3"/>
  <c r="J123" i="3"/>
  <c r="J127" i="3"/>
  <c r="J128" i="3"/>
  <c r="J129" i="3"/>
  <c r="J130" i="3"/>
  <c r="J131" i="3"/>
  <c r="J135" i="3"/>
  <c r="J136" i="3"/>
  <c r="J139" i="3"/>
  <c r="J140" i="3" s="1"/>
  <c r="J142" i="3"/>
  <c r="J143" i="3"/>
  <c r="J146" i="3"/>
  <c r="J147" i="3" s="1"/>
  <c r="J149" i="3"/>
  <c r="J150" i="3" s="1"/>
  <c r="I54" i="3"/>
  <c r="K54" i="3" s="1"/>
  <c r="I58" i="3"/>
  <c r="K58" i="3" s="1"/>
  <c r="I59" i="3"/>
  <c r="K59" i="3" s="1"/>
  <c r="I63" i="3"/>
  <c r="K63" i="3" s="1"/>
  <c r="I64" i="3"/>
  <c r="K64" i="3" s="1"/>
  <c r="I68" i="3"/>
  <c r="K68" i="3" s="1"/>
  <c r="I69" i="3"/>
  <c r="K69" i="3" s="1"/>
  <c r="I70" i="3"/>
  <c r="K70" i="3" s="1"/>
  <c r="I74" i="3"/>
  <c r="K74" i="3" s="1"/>
  <c r="I75" i="3"/>
  <c r="K75" i="3" s="1"/>
  <c r="I76" i="3"/>
  <c r="K76" i="3" s="1"/>
  <c r="I79" i="3"/>
  <c r="K79" i="3" s="1"/>
  <c r="K80" i="3" s="1"/>
  <c r="I82" i="3"/>
  <c r="K82" i="3" s="1"/>
  <c r="K83" i="3" s="1"/>
  <c r="I85" i="3"/>
  <c r="K85" i="3" s="1"/>
  <c r="I86" i="3"/>
  <c r="K86" i="3" s="1"/>
  <c r="I89" i="3"/>
  <c r="K89" i="3" s="1"/>
  <c r="I90" i="3"/>
  <c r="K90" i="3" s="1"/>
  <c r="I93" i="3"/>
  <c r="K93" i="3" s="1"/>
  <c r="I94" i="3"/>
  <c r="K94" i="3" s="1"/>
  <c r="I95" i="3"/>
  <c r="K95" i="3" s="1"/>
  <c r="I98" i="3"/>
  <c r="K98" i="3" s="1"/>
  <c r="K99" i="3" s="1"/>
  <c r="I101" i="3"/>
  <c r="K101" i="3" s="1"/>
  <c r="I102" i="3"/>
  <c r="K102" i="3" s="1"/>
  <c r="I106" i="3"/>
  <c r="K106" i="3" s="1"/>
  <c r="I107" i="3"/>
  <c r="K107" i="3" s="1"/>
  <c r="I108" i="3"/>
  <c r="K108" i="3" s="1"/>
  <c r="I109" i="3"/>
  <c r="K109" i="3" s="1"/>
  <c r="I110" i="3"/>
  <c r="K110" i="3" s="1"/>
  <c r="I111" i="3"/>
  <c r="K111" i="3" s="1"/>
  <c r="I113" i="3"/>
  <c r="K113" i="3" s="1"/>
  <c r="I117" i="3"/>
  <c r="K117" i="3" s="1"/>
  <c r="I118" i="3"/>
  <c r="K118" i="3" s="1"/>
  <c r="I119" i="3"/>
  <c r="K119" i="3" s="1"/>
  <c r="I121" i="3"/>
  <c r="K121" i="3" s="1"/>
  <c r="I122" i="3"/>
  <c r="K122" i="3" s="1"/>
  <c r="I123" i="3"/>
  <c r="K123" i="3" s="1"/>
  <c r="I127" i="3"/>
  <c r="K127" i="3" s="1"/>
  <c r="I128" i="3"/>
  <c r="K128" i="3" s="1"/>
  <c r="I129" i="3"/>
  <c r="K129" i="3" s="1"/>
  <c r="I130" i="3"/>
  <c r="K130" i="3" s="1"/>
  <c r="I131" i="3"/>
  <c r="K131" i="3" s="1"/>
  <c r="I135" i="3"/>
  <c r="K135" i="3" s="1"/>
  <c r="I136" i="3"/>
  <c r="K136" i="3" s="1"/>
  <c r="I139" i="3"/>
  <c r="K139" i="3" s="1"/>
  <c r="K140" i="3" s="1"/>
  <c r="I142" i="3"/>
  <c r="K142" i="3" s="1"/>
  <c r="I143" i="3"/>
  <c r="K143" i="3" s="1"/>
  <c r="I146" i="3"/>
  <c r="K146" i="3" s="1"/>
  <c r="K147" i="3" s="1"/>
  <c r="I149" i="3"/>
  <c r="K149" i="3" s="1"/>
  <c r="K150" i="3" s="1"/>
  <c r="J53" i="3"/>
  <c r="I53" i="3"/>
  <c r="K53" i="3" s="1"/>
  <c r="J49" i="3"/>
  <c r="J50" i="3" s="1"/>
  <c r="I49" i="3"/>
  <c r="K49" i="3" s="1"/>
  <c r="K50" i="3" s="1"/>
  <c r="J35" i="3"/>
  <c r="I35" i="3"/>
  <c r="K35" i="3" s="1"/>
  <c r="I20" i="3"/>
  <c r="K20" i="3" s="1"/>
  <c r="J20" i="3"/>
  <c r="J16" i="3"/>
  <c r="J17" i="3" s="1"/>
  <c r="I11" i="3"/>
  <c r="K11" i="3" s="1"/>
  <c r="K12" i="3" s="1"/>
  <c r="J46" i="3"/>
  <c r="I46" i="3"/>
  <c r="K46" i="3" s="1"/>
  <c r="J45" i="3"/>
  <c r="I45" i="3"/>
  <c r="K45" i="3" s="1"/>
  <c r="J44" i="3"/>
  <c r="I44" i="3"/>
  <c r="K44" i="3" s="1"/>
  <c r="J43" i="3"/>
  <c r="I43" i="3"/>
  <c r="K43" i="3" s="1"/>
  <c r="J42" i="3"/>
  <c r="I42" i="3"/>
  <c r="K42" i="3" s="1"/>
  <c r="J41" i="3"/>
  <c r="I41" i="3"/>
  <c r="K41" i="3" s="1"/>
  <c r="J37" i="3"/>
  <c r="I37" i="3"/>
  <c r="K37" i="3" s="1"/>
  <c r="J36" i="3"/>
  <c r="I36" i="3"/>
  <c r="K36" i="3" s="1"/>
  <c r="J31" i="3"/>
  <c r="I31" i="3"/>
  <c r="K31" i="3" s="1"/>
  <c r="J30" i="3"/>
  <c r="I30" i="3"/>
  <c r="K30" i="3" s="1"/>
  <c r="J29" i="3"/>
  <c r="I29" i="3"/>
  <c r="K29" i="3" s="1"/>
  <c r="J28" i="3"/>
  <c r="I28" i="3"/>
  <c r="K28" i="3" s="1"/>
  <c r="J27" i="3"/>
  <c r="I27" i="3"/>
  <c r="K27" i="3" s="1"/>
  <c r="J26" i="3"/>
  <c r="I26" i="3"/>
  <c r="K26" i="3" s="1"/>
  <c r="J22" i="3"/>
  <c r="I22" i="3"/>
  <c r="K22" i="3" s="1"/>
  <c r="J21" i="3"/>
  <c r="I21" i="3"/>
  <c r="K21" i="3" s="1"/>
  <c r="I16" i="3"/>
  <c r="K16" i="3" s="1"/>
  <c r="K17" i="3" s="1"/>
  <c r="J11" i="3"/>
  <c r="J12" i="3" s="1"/>
  <c r="J224" i="1"/>
  <c r="J225" i="1" s="1"/>
  <c r="I224" i="1"/>
  <c r="K224" i="1" s="1"/>
  <c r="K225" i="1" s="1"/>
  <c r="J221" i="1"/>
  <c r="J222" i="1" s="1"/>
  <c r="I221" i="1"/>
  <c r="K221" i="1" s="1"/>
  <c r="K222" i="1" s="1"/>
  <c r="J218" i="1"/>
  <c r="J219" i="1" s="1"/>
  <c r="I218" i="1"/>
  <c r="K218" i="1" s="1"/>
  <c r="K219" i="1" s="1"/>
  <c r="J215" i="1"/>
  <c r="J216" i="1" s="1"/>
  <c r="I215" i="1"/>
  <c r="K215" i="1" s="1"/>
  <c r="K216" i="1" s="1"/>
  <c r="J212" i="1"/>
  <c r="I212" i="1"/>
  <c r="K212" i="1" s="1"/>
  <c r="J211" i="1"/>
  <c r="I211" i="1"/>
  <c r="K211" i="1" s="1"/>
  <c r="J207" i="1"/>
  <c r="I207" i="1"/>
  <c r="K207" i="1" s="1"/>
  <c r="J206" i="1"/>
  <c r="I206" i="1"/>
  <c r="K206" i="1" s="1"/>
  <c r="J203" i="1"/>
  <c r="J204" i="1" s="1"/>
  <c r="I203" i="1"/>
  <c r="K203" i="1" s="1"/>
  <c r="K204" i="1" s="1"/>
  <c r="J200" i="1"/>
  <c r="I200" i="1"/>
  <c r="K200" i="1" s="1"/>
  <c r="J199" i="1"/>
  <c r="I199" i="1"/>
  <c r="K199" i="1" s="1"/>
  <c r="J198" i="1"/>
  <c r="I198" i="1"/>
  <c r="K198" i="1" s="1"/>
  <c r="J197" i="1"/>
  <c r="I197" i="1"/>
  <c r="K197" i="1" s="1"/>
  <c r="J196" i="1"/>
  <c r="I196" i="1"/>
  <c r="K196" i="1" s="1"/>
  <c r="J195" i="1"/>
  <c r="I195" i="1"/>
  <c r="K195" i="1" s="1"/>
  <c r="J194" i="1"/>
  <c r="I194" i="1"/>
  <c r="K194" i="1" s="1"/>
  <c r="J193" i="1"/>
  <c r="I193" i="1"/>
  <c r="K193" i="1" s="1"/>
  <c r="J192" i="1"/>
  <c r="I192" i="1"/>
  <c r="K192" i="1" s="1"/>
  <c r="J191" i="1"/>
  <c r="I191" i="1"/>
  <c r="K191" i="1" s="1"/>
  <c r="J188" i="1"/>
  <c r="J189" i="1" s="1"/>
  <c r="I188" i="1"/>
  <c r="K188" i="1" s="1"/>
  <c r="K189" i="1" s="1"/>
  <c r="J185" i="1"/>
  <c r="I185" i="1"/>
  <c r="K185" i="1" s="1"/>
  <c r="J184" i="1"/>
  <c r="I184" i="1"/>
  <c r="K184" i="1" s="1"/>
  <c r="J182" i="1"/>
  <c r="I182" i="1"/>
  <c r="K182" i="1" s="1"/>
  <c r="J181" i="1"/>
  <c r="I181" i="1"/>
  <c r="K181" i="1" s="1"/>
  <c r="J180" i="1"/>
  <c r="I180" i="1"/>
  <c r="K180" i="1" s="1"/>
  <c r="J179" i="1"/>
  <c r="I179" i="1"/>
  <c r="K179" i="1" s="1"/>
  <c r="J178" i="1"/>
  <c r="I178" i="1"/>
  <c r="K178" i="1" s="1"/>
  <c r="J177" i="1"/>
  <c r="I177" i="1"/>
  <c r="K177" i="1" s="1"/>
  <c r="J174" i="1"/>
  <c r="J175" i="1" s="1"/>
  <c r="I174" i="1"/>
  <c r="K174" i="1" s="1"/>
  <c r="K175" i="1" s="1"/>
  <c r="J171" i="1"/>
  <c r="J172" i="1" s="1"/>
  <c r="I171" i="1"/>
  <c r="K171" i="1" s="1"/>
  <c r="K172" i="1" s="1"/>
  <c r="J168" i="1"/>
  <c r="J169" i="1" s="1"/>
  <c r="I168" i="1"/>
  <c r="K168" i="1" s="1"/>
  <c r="K169" i="1" s="1"/>
  <c r="J165" i="1"/>
  <c r="J166" i="1" s="1"/>
  <c r="I165" i="1"/>
  <c r="K165" i="1" s="1"/>
  <c r="K166" i="1" s="1"/>
  <c r="J162" i="1"/>
  <c r="J163" i="1" s="1"/>
  <c r="I162" i="1"/>
  <c r="K162" i="1" s="1"/>
  <c r="K163" i="1" s="1"/>
  <c r="J159" i="1"/>
  <c r="J160" i="1" s="1"/>
  <c r="I159" i="1"/>
  <c r="K159" i="1" s="1"/>
  <c r="K160" i="1" s="1"/>
  <c r="J156" i="1"/>
  <c r="J157" i="1" s="1"/>
  <c r="I156" i="1"/>
  <c r="K156" i="1" s="1"/>
  <c r="K157" i="1" s="1"/>
  <c r="J153" i="1"/>
  <c r="J154" i="1" s="1"/>
  <c r="I153" i="1"/>
  <c r="K153" i="1" s="1"/>
  <c r="K154" i="1" s="1"/>
  <c r="J149" i="1"/>
  <c r="J151" i="1" s="1"/>
  <c r="I149" i="1"/>
  <c r="K149" i="1" s="1"/>
  <c r="K151" i="1" s="1"/>
  <c r="J146" i="1"/>
  <c r="J147" i="1" s="1"/>
  <c r="I146" i="1"/>
  <c r="K146" i="1" s="1"/>
  <c r="K147" i="1" s="1"/>
  <c r="J143" i="1"/>
  <c r="I143" i="1"/>
  <c r="K143" i="1" s="1"/>
  <c r="J142" i="1"/>
  <c r="I142" i="1"/>
  <c r="K142" i="1" s="1"/>
  <c r="J139" i="1"/>
  <c r="I139" i="1"/>
  <c r="K139" i="1" s="1"/>
  <c r="J138" i="1"/>
  <c r="I138" i="1"/>
  <c r="K138" i="1" s="1"/>
  <c r="J135" i="1"/>
  <c r="J136" i="1" s="1"/>
  <c r="I135" i="1"/>
  <c r="K135" i="1" s="1"/>
  <c r="K136" i="1" s="1"/>
  <c r="J132" i="1"/>
  <c r="I132" i="1"/>
  <c r="K132" i="1" s="1"/>
  <c r="J131" i="1"/>
  <c r="I131" i="1"/>
  <c r="K131" i="1" s="1"/>
  <c r="J130" i="1"/>
  <c r="I130" i="1"/>
  <c r="K130" i="1" s="1"/>
  <c r="J129" i="1"/>
  <c r="I129" i="1"/>
  <c r="K129" i="1" s="1"/>
  <c r="J126" i="1"/>
  <c r="I126" i="1"/>
  <c r="K126" i="1" s="1"/>
  <c r="J125" i="1"/>
  <c r="I125" i="1"/>
  <c r="K125" i="1" s="1"/>
  <c r="J124" i="1"/>
  <c r="I124" i="1"/>
  <c r="K124" i="1" s="1"/>
  <c r="J121" i="1"/>
  <c r="J122" i="1" s="1"/>
  <c r="I121" i="1"/>
  <c r="K121" i="1" s="1"/>
  <c r="K122" i="1" s="1"/>
  <c r="J118" i="1"/>
  <c r="I118" i="1"/>
  <c r="K118" i="1" s="1"/>
  <c r="J117" i="1"/>
  <c r="I117" i="1"/>
  <c r="K117" i="1" s="1"/>
  <c r="J114" i="1"/>
  <c r="I114" i="1"/>
  <c r="K114" i="1" s="1"/>
  <c r="J113" i="1"/>
  <c r="I113" i="1"/>
  <c r="K113" i="1" s="1"/>
  <c r="J109" i="1"/>
  <c r="I109" i="1"/>
  <c r="K109" i="1" s="1"/>
  <c r="J108" i="1"/>
  <c r="I108" i="1"/>
  <c r="K108" i="1" s="1"/>
  <c r="J104" i="1"/>
  <c r="I104" i="1"/>
  <c r="K104" i="1" s="1"/>
  <c r="J103" i="1"/>
  <c r="I103" i="1"/>
  <c r="K103" i="1" s="1"/>
  <c r="J102" i="1"/>
  <c r="I102" i="1"/>
  <c r="K102" i="1" s="1"/>
  <c r="J101" i="1"/>
  <c r="I101" i="1"/>
  <c r="K101" i="1" s="1"/>
  <c r="J100" i="1"/>
  <c r="I100" i="1"/>
  <c r="K100" i="1" s="1"/>
  <c r="J99" i="1"/>
  <c r="I99" i="1"/>
  <c r="K99" i="1" s="1"/>
  <c r="J95" i="1"/>
  <c r="J96" i="1" s="1"/>
  <c r="I95" i="1"/>
  <c r="K95" i="1" s="1"/>
  <c r="K96" i="1" s="1"/>
  <c r="J92" i="1"/>
  <c r="I92" i="1"/>
  <c r="K92" i="1" s="1"/>
  <c r="J89" i="1"/>
  <c r="I89" i="1"/>
  <c r="K89" i="1" s="1"/>
  <c r="J88" i="1"/>
  <c r="I88" i="1"/>
  <c r="K88" i="1" s="1"/>
  <c r="J87" i="1"/>
  <c r="I87" i="1"/>
  <c r="K87" i="1" s="1"/>
  <c r="J83" i="1"/>
  <c r="I83" i="1"/>
  <c r="K83" i="1" s="1"/>
  <c r="J82" i="1"/>
  <c r="I82" i="1"/>
  <c r="K82" i="1" s="1"/>
  <c r="J81" i="1"/>
  <c r="I81" i="1"/>
  <c r="K81" i="1" s="1"/>
  <c r="J78" i="1"/>
  <c r="I78" i="1"/>
  <c r="K78" i="1" s="1"/>
  <c r="J77" i="1"/>
  <c r="I77" i="1"/>
  <c r="K77" i="1" s="1"/>
  <c r="J76" i="1"/>
  <c r="I76" i="1"/>
  <c r="K76" i="1" s="1"/>
  <c r="J72" i="1"/>
  <c r="J73" i="1" s="1"/>
  <c r="I72" i="1"/>
  <c r="K72" i="1" s="1"/>
  <c r="K73" i="1" s="1"/>
  <c r="J69" i="1"/>
  <c r="J70" i="1" s="1"/>
  <c r="I69" i="1"/>
  <c r="K69" i="1" s="1"/>
  <c r="K70" i="1" s="1"/>
  <c r="J66" i="1"/>
  <c r="J67" i="1" s="1"/>
  <c r="I66" i="1"/>
  <c r="K66" i="1" s="1"/>
  <c r="K67" i="1" s="1"/>
  <c r="J62" i="1"/>
  <c r="I62" i="1"/>
  <c r="K62" i="1" s="1"/>
  <c r="J61" i="1"/>
  <c r="I61" i="1"/>
  <c r="K61" i="1" s="1"/>
  <c r="J60" i="1"/>
  <c r="I60" i="1"/>
  <c r="K60" i="1" s="1"/>
  <c r="J59" i="1"/>
  <c r="I59" i="1"/>
  <c r="K59" i="1" s="1"/>
  <c r="J58" i="1"/>
  <c r="I58" i="1"/>
  <c r="K58" i="1" s="1"/>
  <c r="J57" i="1"/>
  <c r="I57" i="1"/>
  <c r="K57" i="1" s="1"/>
  <c r="J56" i="1"/>
  <c r="I56" i="1"/>
  <c r="K56" i="1" s="1"/>
  <c r="J55" i="1"/>
  <c r="I55" i="1"/>
  <c r="K55" i="1" s="1"/>
  <c r="J54" i="1"/>
  <c r="I54" i="1"/>
  <c r="K54" i="1" s="1"/>
  <c r="J53" i="1"/>
  <c r="I53" i="1"/>
  <c r="K53" i="1" s="1"/>
  <c r="J52" i="1"/>
  <c r="I52" i="1"/>
  <c r="K52" i="1" s="1"/>
  <c r="J48" i="1"/>
  <c r="I48" i="1"/>
  <c r="K48" i="1" s="1"/>
  <c r="J47" i="1"/>
  <c r="I47" i="1"/>
  <c r="K47" i="1" s="1"/>
  <c r="J44" i="1"/>
  <c r="J45" i="1" s="1"/>
  <c r="I44" i="1"/>
  <c r="K44" i="1" s="1"/>
  <c r="K45" i="1" s="1"/>
  <c r="J41" i="1"/>
  <c r="I41" i="1"/>
  <c r="K41" i="1" s="1"/>
  <c r="J40" i="1"/>
  <c r="I40" i="1"/>
  <c r="K40" i="1" s="1"/>
  <c r="J36" i="1"/>
  <c r="J37" i="1" s="1"/>
  <c r="I36" i="1"/>
  <c r="K36" i="1" s="1"/>
  <c r="K37" i="1" s="1"/>
  <c r="J33" i="1"/>
  <c r="I33" i="1"/>
  <c r="K33" i="1" s="1"/>
  <c r="J32" i="1"/>
  <c r="I32" i="1"/>
  <c r="K32" i="1" s="1"/>
  <c r="J31" i="1"/>
  <c r="I31" i="1"/>
  <c r="K31" i="1" s="1"/>
  <c r="J27" i="1"/>
  <c r="I27" i="1"/>
  <c r="K27" i="1" s="1"/>
  <c r="J26" i="1"/>
  <c r="I26" i="1"/>
  <c r="K26" i="1" s="1"/>
  <c r="J24" i="1"/>
  <c r="I24" i="1"/>
  <c r="K24" i="1" s="1"/>
  <c r="J23" i="1"/>
  <c r="I23" i="1"/>
  <c r="K23" i="1" s="1"/>
  <c r="J21" i="1"/>
  <c r="I21" i="1"/>
  <c r="K21" i="1" s="1"/>
  <c r="J20" i="1"/>
  <c r="I20" i="1"/>
  <c r="K20" i="1" s="1"/>
  <c r="J19" i="1"/>
  <c r="K19" i="1"/>
  <c r="J17" i="1"/>
  <c r="I17" i="1"/>
  <c r="K17" i="1" s="1"/>
  <c r="J16" i="1"/>
  <c r="I16" i="1"/>
  <c r="K16" i="1" s="1"/>
  <c r="J15" i="1"/>
  <c r="I15" i="1"/>
  <c r="K15" i="1" s="1"/>
  <c r="J14" i="1"/>
  <c r="I14" i="1"/>
  <c r="K14" i="1" s="1"/>
  <c r="J13" i="1"/>
  <c r="K13" i="1"/>
  <c r="K91" i="3" l="1"/>
  <c r="J91" i="3"/>
  <c r="J76" i="4"/>
  <c r="K71" i="3"/>
  <c r="J55" i="3"/>
  <c r="J60" i="4"/>
  <c r="J35" i="6"/>
  <c r="J29" i="6"/>
  <c r="J20" i="6"/>
  <c r="J13" i="6"/>
  <c r="J42" i="5"/>
  <c r="J31" i="5"/>
  <c r="K31" i="5"/>
  <c r="J27" i="5"/>
  <c r="J16" i="5"/>
  <c r="K60" i="4"/>
  <c r="J144" i="3"/>
  <c r="J137" i="3"/>
  <c r="J132" i="3"/>
  <c r="K103" i="3"/>
  <c r="J103" i="3"/>
  <c r="J96" i="3"/>
  <c r="K87" i="3"/>
  <c r="J32" i="3"/>
  <c r="J144" i="1"/>
  <c r="K33" i="7"/>
  <c r="J77" i="7"/>
  <c r="J73" i="7"/>
  <c r="J48" i="7"/>
  <c r="J81" i="7"/>
  <c r="J43" i="7"/>
  <c r="J191" i="7"/>
  <c r="J125" i="7"/>
  <c r="J13" i="7"/>
  <c r="K132" i="3"/>
  <c r="J87" i="3"/>
  <c r="J71" i="3"/>
  <c r="J124" i="3"/>
  <c r="J114" i="3"/>
  <c r="J77" i="3"/>
  <c r="J60" i="3"/>
  <c r="J35" i="4"/>
  <c r="K27" i="5"/>
  <c r="K29" i="6"/>
  <c r="K182" i="7"/>
  <c r="K142" i="7"/>
  <c r="K29" i="7"/>
  <c r="J182" i="7"/>
  <c r="J163" i="7"/>
  <c r="J142" i="7"/>
  <c r="J121" i="7"/>
  <c r="J100" i="7"/>
  <c r="J29" i="7"/>
  <c r="J47" i="3"/>
  <c r="J178" i="7"/>
  <c r="J92" i="7"/>
  <c r="J33" i="7"/>
  <c r="J38" i="3"/>
  <c r="K144" i="3"/>
  <c r="K96" i="3"/>
  <c r="J65" i="3"/>
  <c r="K42" i="5"/>
  <c r="K13" i="6"/>
  <c r="K156" i="7"/>
  <c r="K146" i="7"/>
  <c r="K138" i="7"/>
  <c r="K121" i="7"/>
  <c r="K96" i="7"/>
  <c r="K73" i="7"/>
  <c r="J168" i="7"/>
  <c r="J156" i="7"/>
  <c r="J146" i="7"/>
  <c r="J138" i="7"/>
  <c r="J104" i="7"/>
  <c r="J96" i="7"/>
  <c r="J23" i="7"/>
  <c r="K104" i="7"/>
  <c r="K168" i="7"/>
  <c r="K163" i="7"/>
  <c r="K191" i="7"/>
  <c r="K178" i="7"/>
  <c r="K125" i="7"/>
  <c r="K100" i="7"/>
  <c r="K92" i="7"/>
  <c r="K81" i="7"/>
  <c r="K77" i="7"/>
  <c r="K48" i="7"/>
  <c r="K43" i="7"/>
  <c r="K23" i="7"/>
  <c r="K13" i="7"/>
  <c r="K27" i="4"/>
  <c r="J21" i="4"/>
  <c r="J65" i="4"/>
  <c r="J72" i="4"/>
  <c r="J27" i="4"/>
  <c r="J46" i="4"/>
  <c r="J15" i="4"/>
  <c r="K76" i="4"/>
  <c r="K72" i="4"/>
  <c r="K46" i="4"/>
  <c r="J50" i="4"/>
  <c r="K65" i="4"/>
  <c r="K16" i="5"/>
  <c r="K35" i="6"/>
  <c r="K15" i="4"/>
  <c r="K21" i="4"/>
  <c r="K35" i="4"/>
  <c r="K79" i="4"/>
  <c r="K50" i="4"/>
  <c r="K77" i="3"/>
  <c r="K137" i="3"/>
  <c r="K124" i="3"/>
  <c r="K114" i="3"/>
  <c r="K65" i="3"/>
  <c r="K23" i="3"/>
  <c r="J140" i="1"/>
  <c r="J42" i="1"/>
  <c r="J119" i="1"/>
  <c r="K115" i="1"/>
  <c r="K20" i="6"/>
  <c r="K55" i="3"/>
  <c r="K60" i="3"/>
  <c r="K38" i="3"/>
  <c r="K47" i="3"/>
  <c r="J23" i="3"/>
  <c r="K32" i="3"/>
  <c r="K93" i="1"/>
  <c r="J90" i="1"/>
  <c r="K110" i="1"/>
  <c r="J213" i="1"/>
  <c r="J49" i="1"/>
  <c r="J127" i="1"/>
  <c r="K208" i="1"/>
  <c r="J201" i="1"/>
  <c r="J208" i="1"/>
  <c r="J84" i="1"/>
  <c r="K90" i="1"/>
  <c r="J110" i="1"/>
  <c r="J115" i="1"/>
  <c r="J79" i="1"/>
  <c r="K213" i="1"/>
  <c r="J93" i="1"/>
  <c r="K42" i="1"/>
  <c r="J105" i="1"/>
  <c r="J186" i="1"/>
  <c r="J28" i="1"/>
  <c r="J34" i="1"/>
  <c r="J63" i="1"/>
  <c r="K119" i="1"/>
  <c r="J133" i="1"/>
  <c r="K140" i="1"/>
  <c r="K28" i="1"/>
  <c r="K63" i="1"/>
  <c r="K133" i="1"/>
  <c r="K79" i="1"/>
  <c r="K34" i="1"/>
  <c r="K84" i="1"/>
  <c r="K49" i="1"/>
  <c r="K144" i="1"/>
  <c r="K201" i="1"/>
  <c r="K105" i="1"/>
  <c r="K127" i="1"/>
  <c r="K186" i="1"/>
  <c r="J217" i="7" l="1"/>
  <c r="J36" i="6"/>
  <c r="J43" i="5"/>
  <c r="K43" i="5"/>
  <c r="K80" i="4"/>
  <c r="J80" i="4"/>
  <c r="J151" i="3"/>
  <c r="J226" i="1"/>
  <c r="K217" i="7"/>
  <c r="K151" i="3"/>
  <c r="K36" i="6"/>
  <c r="K226" i="1"/>
</calcChain>
</file>

<file path=xl/sharedStrings.xml><?xml version="1.0" encoding="utf-8"?>
<sst xmlns="http://schemas.openxmlformats.org/spreadsheetml/2006/main" count="1336" uniqueCount="921">
  <si>
    <t>SPLOŠNA BOLNIŠNICA TRBOVLJE</t>
  </si>
  <si>
    <t>RUDARSKA CESTA 9</t>
  </si>
  <si>
    <t>1420 TRBOVLJE</t>
  </si>
  <si>
    <t>PREDRAČUN</t>
  </si>
  <si>
    <t>SKLOP 1. PRIPOMOČKI ZA VENSKI IN ARTERIJSKI DOSTOP</t>
  </si>
  <si>
    <t>NAZIV MATERIALA</t>
  </si>
  <si>
    <t>DODATEN OPIS IN ZAHTEVE</t>
  </si>
  <si>
    <t>EM</t>
  </si>
  <si>
    <t>KATALOŠKA ŠT.</t>
  </si>
  <si>
    <t>CENA/EM brez DDV v EUR</t>
  </si>
  <si>
    <t>DDV %</t>
  </si>
  <si>
    <t>CENA/EM z DDV v EUR</t>
  </si>
  <si>
    <t>VREDNOST brez DDV</t>
  </si>
  <si>
    <t>VREDNOST z DDV</t>
  </si>
  <si>
    <t>PODSKLOP 1.1. BRIZGE</t>
  </si>
  <si>
    <t>Brizga tridelna, narejena iz trde prozorne plastike, ki ne vsebuje lateksa. Plastika, način izdelave in sterilizacije morajo ustrezati ISO standardom. Brizga mora imeti dobro vidno, razumljivo in obstojno graduacijo za natančno odmerjanje, ki se ne izbriše ob stiku z razkužili, vlek bata mora biti drseč in enakomeren, bat z gumijastim nastavkom mora dobro tesniti, sterilno posamezno pakiranje v stičnem ovoju, ki omogoča enostavno in aseptično odpiranje po robovih.</t>
  </si>
  <si>
    <t>BRIZGA LUER</t>
  </si>
  <si>
    <t>Brizga, luer nastavek, 2-3 ml, graduacija 0,1 ml</t>
  </si>
  <si>
    <t>kos</t>
  </si>
  <si>
    <t>Brizga, luer nastavek, 5 ml, graduacija 0,2 ml</t>
  </si>
  <si>
    <t>Brizga, luer nastavek, 10 ml, graduacija 0,2 ml</t>
  </si>
  <si>
    <t>Brizga, luer nastavek, 20 ml, graduacija 1 ml</t>
  </si>
  <si>
    <t>Brizga, luer nastavek, 30 ml, graduacija 1 ml</t>
  </si>
  <si>
    <t>BRIZGA LUER LOCK</t>
  </si>
  <si>
    <t>Brizga, luer lock nastavek, 5-6 ml, graduacija 0,2 ml</t>
  </si>
  <si>
    <t>Brizga, luer lock nastavek, 20 ml, graduacija 1 ml</t>
  </si>
  <si>
    <t>Brizga, luer lock nastavek, 50-60 ml, graduacija 1 ml</t>
  </si>
  <si>
    <t>BRIZGA KATETER</t>
  </si>
  <si>
    <t>Brizga, kateter nastavek 50-60 ml, graduacija 2 ml</t>
  </si>
  <si>
    <t>Brez igle, s priloženim zaščitnim zamaškom.</t>
  </si>
  <si>
    <t>Brizga, kateter nastavek 100 ml, graduacija 2 ml</t>
  </si>
  <si>
    <t>BRIZGA INZULINSKA, TUBERKULINSKA</t>
  </si>
  <si>
    <t xml:space="preserve">Brizga, luer nastavek, 1 ml, inzulinska, 100 I.U.   </t>
  </si>
  <si>
    <t>Brizga, luer nastavek, 1 ml, tuberkulinska, graduacija 0,01 ml</t>
  </si>
  <si>
    <t>SKUPNA VREDNOST  PODSKLOP 1.1. v EUR:</t>
  </si>
  <si>
    <t xml:space="preserve"> PODSKLOP 1.2. BRIZGE NAPOLNJENE I</t>
  </si>
  <si>
    <t>Tridelna brizga luer lock napolnjena s fiziološko raztopino, pripravljena za prebrizgavanje I.V. katetrov in oblikovana tako, da preprečuje refluks krvi v kateter. Na brizgi mora biti kataloška številka, naziv izdelka in rok uporabe. Vsebina brizge mora biti sterilna, posamično pakiranje.</t>
  </si>
  <si>
    <t>Brizga luer lock napolnjena s fiziološko raztopino 3 ml</t>
  </si>
  <si>
    <t>Brizga luer lock napolnjena s fiziološko raztopino 5 ml</t>
  </si>
  <si>
    <t>Brizga luer lock napolnjena s fiziološko raztopino 10 ml</t>
  </si>
  <si>
    <t>SKUPNA VREDNOST  PODSKLOP 1.2. v EUR:</t>
  </si>
  <si>
    <t xml:space="preserve"> PODSKLOP 1.3. BRIZGE NAPOLNJENE II</t>
  </si>
  <si>
    <t>SKUPNA VREDNOST  PODSKLOP 1.3. v EUR:</t>
  </si>
  <si>
    <t>PODSKLOP 1.4. BRIZGE NAPOLNJENE STERILNO PAKIRANJE I</t>
  </si>
  <si>
    <t>Tridelna brizga luer lock napolnjena s fiziološko raztopino, pripravljena za prebrizgavanje I.V. katetrov in oblikovana tako, da preprečuje refluks krvi v kateter. Na brizgi mora biti kataloška številka, naziv izdelka in rok uporabe. Vsebina in zunanjost brizge morata biti sterilni, posamično sterilno pakiranje.</t>
  </si>
  <si>
    <t>Brizga luer lock napolnjena s fiziološko raztopino 5ml-sterilno pakiranje</t>
  </si>
  <si>
    <t>Brizga luer lock napolnjena s fiziološko raztopino 10ml-sterilno pakiranje</t>
  </si>
  <si>
    <t>SKUPNA VREDNOST  PODSKLOP 1.4. v EUR:</t>
  </si>
  <si>
    <t>PODSKLOP 1.5.  BRIZGE NAPOLNJENE STERILNO PAKIRANJE II</t>
  </si>
  <si>
    <t>Brizgalka luer lock napolnjena s fiziološko raztopino 20ml-sterilno pakiranje</t>
  </si>
  <si>
    <t>SKUPNA VREDNOST PODSKLOP 1.5. v EUR:</t>
  </si>
  <si>
    <t>PODSKLOP 1.6. SET BRIZGA KOMPATIBILNA S ČRPALKO MEDRAD STELLANT CT</t>
  </si>
  <si>
    <t>Set brizga za črpalko Stellant</t>
  </si>
  <si>
    <t>Za injiciranje kontrastnega sredstva preko črpalke in vizualizacijo pri CT diagnostičnih slikanjih. Set vsebuje komplet za prenos tekočine, priključno cev in dve brizgi. Primeren je za uporabo pri več pacientih do 12 ur. Enakovredno kot STELLANT SDS MP1</t>
  </si>
  <si>
    <t>Podaljšek za črpalko Stellant</t>
  </si>
  <si>
    <t>Enojna cevka za bolnika, ki se uporablja skupaj s set brizgo za črpalko Stellant. Primerna je za uporabo pri enem pacientu. Enakovredno kot STELLANT SPD 250</t>
  </si>
  <si>
    <t>SKUPNA VREDNOST PODSKLOP 1.6. v EUR:</t>
  </si>
  <si>
    <t>PODSKLOP 1.7. IGLE INJEKCIJSKE</t>
  </si>
  <si>
    <t>Igla injekcijska luer 30G (0,30 X 12mm)</t>
  </si>
  <si>
    <t>Igla injekcijska luer 26G (0,45 X 16mm)</t>
  </si>
  <si>
    <t>Igla injekcijska luer 23G (0,6 X 25mm)</t>
  </si>
  <si>
    <t>Igla injekcijska luer 22G (0,7 X 50mm)</t>
  </si>
  <si>
    <t>Igla injekcijska luer 21G (0,8 X 38mm)</t>
  </si>
  <si>
    <t>Igla injekcijska luer 21G (0,8 X 50mm)</t>
  </si>
  <si>
    <t>Igla injekcijska luer 20G (0,9 X 38mm)</t>
  </si>
  <si>
    <t>Igla injekcijska luer 20G (0,9 X 50mm)</t>
  </si>
  <si>
    <t>Igla injekcijska luer 18G (1,2 X 38mm)</t>
  </si>
  <si>
    <t>Igla injekcijska luer 18G (1,2 X 50mm)</t>
  </si>
  <si>
    <t>Igla injekcijska luer 16G (1,6 X 35mm)</t>
  </si>
  <si>
    <t>SKUPNA VREDNOST PODSKLOP 1.7. v EUR:</t>
  </si>
  <si>
    <t>PODSKLOP 1.8. IGLA S FILTROM</t>
  </si>
  <si>
    <t>Igla s 5 mikronskim filtrom, ki preprečuje aspiracijo stekla, kovine, gume in drugih delcev v brizgalko. Konica igle je brušena pod kotom 45° in zato bolj topa. Preprečuje nevarnost vboda.</t>
  </si>
  <si>
    <t>18G (1,2 x 40mm)</t>
  </si>
  <si>
    <t>SKUPNA VREDNOST PODSKLOP 1.8. v EUR:</t>
  </si>
  <si>
    <t>PODSKLOP 1.9. KAPILARE HEPARINIZIRANE</t>
  </si>
  <si>
    <t>Kapilara heparinizirana 100 mm 140 mcl</t>
  </si>
  <si>
    <t>Kapilare morajo biti natančne in morajo zagotavljati dober vlek. Enakovredno kot EUROGLASS 140 MCL. 1 kos = 1 kapilara</t>
  </si>
  <si>
    <t>SKUPNA VREDNOST PODSKLOP 1.9. v EUR:</t>
  </si>
  <si>
    <t>PODSKLOP 1.10. KIT ZA ZAPIRANJE KAPILAR</t>
  </si>
  <si>
    <t>Kit za zapiranje kapilar</t>
  </si>
  <si>
    <t>Enakovredno kot BRAND 749510</t>
  </si>
  <si>
    <t>SKUPNA VREDNOST PODSKLOP 1.10. v EUR:</t>
  </si>
  <si>
    <t>PODSKLOP 1.11. PUNKCIJSKE IGLE I</t>
  </si>
  <si>
    <t>Igla punkcijska z atravmatsko konico, ki zmanjšuje odtok likvorja iz subarahnoidalnega prostora, z mandrenom, omogočati mora hitro kontrolo dotoka likvorja s pomočjo prozornega nastavka, biti mora barvno kodirana z ozirom na velikost igle, imeti mora ehogeno oznako za kontrolo globine penetracije igle, sterilna, za 1x uporabo, posamezno pakirana v stični ovoj, ki omogoča enostavno in aseptično odpiranje po robovih.</t>
  </si>
  <si>
    <t>17G 1,5x150 mm</t>
  </si>
  <si>
    <t>18G 1,2x150 mm</t>
  </si>
  <si>
    <t>22G 0,7x88 mm</t>
  </si>
  <si>
    <t>SKUPNA VREDNOST PODSKLOP 1.11. v EUR:</t>
  </si>
  <si>
    <t>PODSKLOP 1.12. STERNALNE IGLE</t>
  </si>
  <si>
    <t>Aspiracijska igla za sternalno punkcijo</t>
  </si>
  <si>
    <t>Aspiracijska igla za punkcijo kostnega mozga -  100mm</t>
  </si>
  <si>
    <t>Aspiracijska igla za punkcijo kostnega mozga – 150mm</t>
  </si>
  <si>
    <t>SKUPNA VREDNOST PODSKLOP 1.12. v EUR:</t>
  </si>
  <si>
    <t>PODSKLOP 1.13. IGLE ZA INZULINSKE PERESNIKE</t>
  </si>
  <si>
    <t>Igla iz nerjevečega jekla, ostro in poševno brušena ter prevlečena s silikonski slojem za manj trenja pri prebadanju kože, tehnologija tanke stene igle (širši notranji premer) za boljši pretok inzulina. Certifikat oz. dokazilo o združljivosti z vsemi vodilnimi inzulinskimi peresniki na trgu. Sterilno. Brez lateksa. Za enkratno uporabo. Pakiranje a100.</t>
  </si>
  <si>
    <t>Igla za subkutano aplikacijo inzulina , za 1x uporabo, dimenzije  0,23 x 4mm  (32G)</t>
  </si>
  <si>
    <t>Igla za subkutano aplikacijo inzulina , za 1x uporabo, dimenzije  0,25 x 6mm  (31G)</t>
  </si>
  <si>
    <t>Igla za subkutano aplikacijo inzulina , za 1x uporabo, dimenzije  0,30 x 8mm  (30G)</t>
  </si>
  <si>
    <t>SKUPNA VREDNOST PODSKLOP 1.13. v EUR:</t>
  </si>
  <si>
    <t>Lancete za PRICK kožne teste</t>
  </si>
  <si>
    <t>Lanceta za alergijski kožni test iz nerjavečega jekla s posebno oblikovano majhno konico dolžine 0,9 mm. Posamično sterilno pakiranje.</t>
  </si>
  <si>
    <t>SKUPNA VREDNOST PODSKLOP 1.14. v EUR:</t>
  </si>
  <si>
    <t>PODSKLOP 1.15. IGLE ZA SKLEROZACIJO</t>
  </si>
  <si>
    <t>Igle za sklerozacijo dimenzije 2,3 x 230 cm</t>
  </si>
  <si>
    <t>Igla za sklerozacijo z lancet tip konico za lažji prebod tkiva. Kovinska notranjost, zaklepni mehanizem, premer igle 0,7 mm (23G), dolžina igle 5mm, celokupna dolžina 230cm, premer delovnega kanala 2,8mm. Enakovredno kot Medwork INJ1-A1-07-5-23-230</t>
  </si>
  <si>
    <t>SKUPNA VREDNOST PODSKLOP 1.15. v EUR:</t>
  </si>
  <si>
    <t>PODSKLOP 1.16. KANILE INTRAVENSKE Z VARNOSTNIM MEHANIZMOM DVOVHODNE</t>
  </si>
  <si>
    <t>Kanila intravenozna periferna, dvovhodna (port za dodajanje zdravil), z varnostnim mehanizmom</t>
  </si>
  <si>
    <t>Kanila je iz posebnega biomateriala -PUR , ki se dokazano v telesu zmehča za do 70% in zato zmanjša možnost zapletov ter podaljša čas vstavljenosti, luer lock, brez latexa, zelo ostra konica igle - manjša bolečina pri uvajanju, lažje uvajanje, dobro gibljiva krilca, sterilno pakiranje, z varnostnim mehanizmom, ki popolnoma obda konico igle in tako preprečuje vbode ter onemogoča kapljično razpršitev krvi, posebna folija onemogoča kontakt tudi po vsej dolžini uporabljene igle.</t>
  </si>
  <si>
    <t xml:space="preserve"> 20G (1,1 x 32 mm), roza, min pretok 67ml/min</t>
  </si>
  <si>
    <t>18G (1,3 x 32 mm), zelena, min pretok 103ml/min</t>
  </si>
  <si>
    <t>18G (1,3 x 45 mm), zelena, min pretok 103ml/min</t>
  </si>
  <si>
    <t>17G (1,5 x 45 mm), bela, min pretok 133ml/min</t>
  </si>
  <si>
    <t>16G (1,8 x 45 mm), siva, min pretok 236ml/min</t>
  </si>
  <si>
    <t>14G (2,0 x 45 mm), siva, min pretok 270ml/min</t>
  </si>
  <si>
    <t>SKUPNA VREDNOST PODSKLOP 1.16. v EUR:</t>
  </si>
  <si>
    <t>PODSKLOP 1.17. KANILE INTRAVENSKE PEDIATRIČNE DVOVHODNE</t>
  </si>
  <si>
    <t>Dvovhodna intravenozna kanila.  Krilca IV kanile  se enostavno fiksirajo in imajo zračne luknjice, ki omogočajo zračenje, ko je le ta fiksirana z obližem. Poliuretanske. Dvojna »flashback« tehnologija za kontrolo pravilne vstavitve IV kanile – prva kontrola je na nivoju hitrega refluksa krvi v komoro na zadnjem delu kanile, druga kontrola pa prisotnost krvi v samem katetru pri odstranjevanju igle.  Hidrofobna mikroporozna  membrana v komori na zadnjem delu kanile, ki deluje, kot zaviralec krvi»bloodstopper«. Ob snemanju zamaška iz igle ali jemanju vzorca krvi, omenjen filter ščiti uporabnika pred kontaminacijo oz. udarom krvi. Dodaten vhod na kanili se z obratom za 180 stopinj zaklene. Pasiven zaščitni mehanizem, kovinski, ki zaščiti konico igle in se po aktivaciji ne da odstraniti iz nje. Mehanizem ne spremeni bistvene razlike v obliki ali velikosti same kanile, kar zagotavlja da se število infekcijskih odpadkov ne povečuje.</t>
  </si>
  <si>
    <t>Kanila intravenozna periferna, dvovhodna G24 0,7mmx19mm minimalni pretok 22 ml/h</t>
  </si>
  <si>
    <t>Kanila intravenozna periferna, dvovhodna G22 0,9mmx25mm. Minimalni pretok 36 ml/h</t>
  </si>
  <si>
    <t>SKUPNA VREDNOST PODSKLOP 1.17. v EUR:</t>
  </si>
  <si>
    <t>PODSKLOP 1.18. KANILE INTRAVENSKE PEDIATRIČNE ENOVHODNE</t>
  </si>
  <si>
    <t>IV kanila, enovhodna: manjša možnost poškodbe vene, zelo ostra igla - manjša bolečina pri uvajanju, dodatna luknjica v igli omogoča takojšnjo vizualizacijo povratka krvi, z dodatnim držalom, ki olajša uvajanje, kateter je iz posebnega biomateriala  -PUR,  ki se dokazano v telesu zmehča za do 70% in zato zmanjša možnost zapletov ter podaljša čas vstavljenosti, dobro gibljiva krilca, sterilno pakiran, za enkratno uporabo, kompatibilen z Luer in Luer Lock nastavki, CE oznaka.</t>
  </si>
  <si>
    <t>24G (0,7 X 19 mm), rumena, minimalni pretok 19 ml/min.</t>
  </si>
  <si>
    <t>26G (0,6 X 19 mm), vijolična, minimalni pretok 14 ml/min.</t>
  </si>
  <si>
    <t>SKUPNA VREDNOST PODSKLOP 1.18. v EUR:</t>
  </si>
  <si>
    <t>PODSKLOP 1.19. KANILA ARTERIJSKA IN KANILA ARTERIJSKA FEMORALNA</t>
  </si>
  <si>
    <t>Kanila arterijska 20G</t>
  </si>
  <si>
    <t>Izdelana mora biti iz teflona, imeti rdeče stikalo, ki omogoča vklop (on), ko je kanila v uporabi  in izklop (off), ko kanila ni v uporabi, prozorno držalo/spoj s ploščico za boljši oprijem pri uvajanju kanile v arterijski sistem in luer lock priključek. Dimenzija artikla ne sme odstopati od zahtevane. Kanila arterijska G20/1.10 mm, dolžina 45 mm, pretok 49 ml/min</t>
  </si>
  <si>
    <t>kanila arterijska femoralna 18G</t>
  </si>
  <si>
    <t>kanila arterijska femoralna 18G, dolžine 90 mm, zunaji premer 1,2 mm, hitrost pretoka 55 ml/min. Izdelan je iz FEP in je primeren za hitro in kratkotrajno vstavitev v centralno veno ali velike periferne žile. Imeti mora stranska krilca za lažjo fiksacijo in Floswitch On/Off. Enako/enakovredno kot Secalon-T 681000</t>
  </si>
  <si>
    <t>SKUPNA VREDNOST PODSKLOP 1.19. v EUR:</t>
  </si>
  <si>
    <t>PODSKLOP 1.20. OSREDNJI VENSKI KATETRI PERIFERNI</t>
  </si>
  <si>
    <t>Centralni venski kateter periferni</t>
  </si>
  <si>
    <t>Kateter je izdelan iz radiopačnega biokompatibilnega poliuretana, ki se zmehča 'in situ', ne sme vsebovati lateksa. Konica katetra mora biti izjemno mehka, atraumatska in vodljiva, kateter ima oznake za kontrolo globine vstavitve in stranska ušesca za pričvrstitev na kožo, kateter se ne sme kolenčiti in mora biti v dodatnem zaščitnem ovoju. V material katetra so vgrajene kontrastne linije za RTG kontrolo lege katetra. Enak ali enakovreden izdelek kot Arrow PS1671.</t>
  </si>
  <si>
    <t>SKUPNA VREDNOST PODSKLOP 1.20.  v EUR:</t>
  </si>
  <si>
    <t>PODSKLOP 1.21. OSREDNJI VENSKI KATETRI PERIFERNI Z UVAJALNO ŽICO</t>
  </si>
  <si>
    <t>SKUPNA VREDNOST PODSKLOP 1.21.  v EUR:</t>
  </si>
  <si>
    <t>PODSKLOP 1.22. OSREDNJI VENSKI KATETRI CENTRALNI I</t>
  </si>
  <si>
    <t>Kateter centralno venski 3L, 7F, 16 cm, svetline 16G/18G/18G,  v setu za uvajanje po Seldinger metodi, žica 0,032'' x 45 cm raven in J vrh s sistem za enoročno uvajanje. Pretoki vsaj dist./med./proks. 2656/1353/1477ml/h. Kateter iz radiopačnega biokompatibilnega poliuretan za RTG kontrolo lege, ki se pri uvajanju v žilo zmehča in z oznakami za kontrolo globine vstavitve, površina katetra ter vsi kraki katetra in spojni del morajo biti impregnirani z zunanjo baktericidno in fungicidno zaščito (klorheksidin acetat in srebrov sulfadiazin). Spojni del je sploščen in fleksibilen. Kateter mora biti v dodatnem zaščitnem ovoju. V setu posebna uvajalna brizga (po principu Raulersonove brizge) z nepovratnim ventilom. Noben del ne sme vsebovati lateksa. Konica katetra mora biti mehka, atravmatska in vodljiva, da ob stiku z žilno steno ne povzroča draženja, poškodbe ali perforacijo žile in pri uporabi ne sme kolenčiti. Kateter mora imeti stranska »ušesca« za pričvrstitev na kožo in sponko, ki preprečuje zdrs ali izvlek katetra. Kateter  mora imeti prozorne podaljške za kontrolo infundiranih tekočin in morebitnega vračanja krvi. Več svetlin (lumnov) omogoča sočasno dovajanje več učinkovin, krvi in krvnih derivatov in ločeno dajanje med seboj nekompatibilnih zdravil. Odprtine posameznih svetlin morajo biti različno oddaljene od konice katetra. Vsak krak mora imeti stišček.</t>
  </si>
  <si>
    <t>Kateter centralno venski 3L, 7F, 20 cm, svetline 16G/18G/18G,  v setu za uvajanje po Seldinger metodi, žica 0,032'' x 60 cm raven in J vrh s sistem za enoročno uvajanje, ECG markirana. Pretoki vsaj dist./med./proks. 2283/913/996ml/h. Kateter iz radiopačnega biokompatibilnega poliuretan za RTG kontrolo lege, ki se pri uvajanju v žilo zmehča in z oznakami za kontrolo globine vstavitve, površina katetra ter vsi kraki katetra in spojni del morajo biti impregnirani z zunanjo baktericidno in fungicidno zaščito (klorheksidin acetat in srebrov sulfadiazin) ter notranjo antimikrobno prevleko iz klorheksidina. Spojni del je sploščen in fleksibilen. Kateter mora biti v dodatnem zaščitnem ovoju. V setu posebna uvajalna brizga (po principu Raulersonove brizge) z nepovratnim ventilom. Noben del ne sme vsebovati lateksa. Konica katetra mora biti mehka, atravmatska in vodljiva, da ob stiku z žilno steno ne povzroča draženja, poškodbe ali perforacijo žile in pri uporabi ne sme kolenčiti. Kateter mora imeti stranska »ušesca« za pričvrstitev na kožo in sponko, ki preprečuje zdrs ali izvlek katetra. Kateter  mora imeti prozorne podaljške za kontrolo infundiranih tekočin in morebitnega vračanja krvi. Več svetlin (lumnov) omogoča sočasno dovajanje več učinkovin, krvi in krvnih derivatov in ločeno dajanje med seboj nekompatibilnih zdravil. Odprtine posameznih svetlin morajo biti različno oddaljene od konice katetra. Vsak krak mora imeti stišček.</t>
  </si>
  <si>
    <t>SKUPNA VREDNOST PODSKLOP 1.22.  v EUR:</t>
  </si>
  <si>
    <t>PODSKLOP 1.23. OSREDNJI VENSKI KATETRI CENTRALNI ANTIMIKROBNI</t>
  </si>
  <si>
    <t>SKUPNA VREDNOST PODSKLOP 1.23.  v EUR:</t>
  </si>
  <si>
    <t>PODSKLOP 1.24. UMBILIKALNI KATETRI</t>
  </si>
  <si>
    <t>Kateter umbilikalni CH 3,5</t>
  </si>
  <si>
    <t>Poliuretanski umbilikalni kateter z atravmatsko konico, enolumenski, radiopačni, dolžina 40 cm, pretok 15 ml/min, kateter ima oznake za kontrolo globine vstavitve, luer lock priključek.</t>
  </si>
  <si>
    <t>Kateter umbilikalni CH 5</t>
  </si>
  <si>
    <t>Poliuretanski umbilikalni kateter z atravmatsko konico, enolumenski, radiopačni, dolžina 40 cm, pretok 27 ml/min, kateter ima oznake za kontrolo globine vstavitve, luer lock priključek.</t>
  </si>
  <si>
    <t>SKUPNA VREDNOST PODSKLOP 1.24.  v EUR:</t>
  </si>
  <si>
    <t>PODSKLOP 1.25. INFUZIJSKI SISTEMI</t>
  </si>
  <si>
    <t>Sistem gravitacijski za infuzijo z dvokanalno plastično iglo, z dodatnim zaščitnim zračnim filtrom in LL priključkom z zamaškom z zaščitno polprepustno membrano, varnostni</t>
  </si>
  <si>
    <t>Gravitacijski infuzijski sistem z dvokanalno iglo in dvodelno kapljično komoro z obročkom, ki omogoča enostavno polnitev komore. Komora je popolnoma transparentna, z zračnikom, 15 mikronskim delčnim filtrom in membrano, ki preprečuje vdor zraka v sistem, ko infuzija steče. Nad kapljično komoro je stišček in brezigelni konekt, ki omogoča spiranje sistema po aplikaciji zdravila z brizgalko, ali aplikacijo zdravil preko sekundarnega sistema. Stišček z valjčkom pod komoro, omogoča fiksacijo infuzijske linije in shranitev dvokanalne igle po uporabi. Infuzijska linija dolžine 180 cm ima LL nastavek z vgrajeno nepovratno valvulo in zaščitnim pokrovčkom, ki ga popolnoma prekrije ter vsebuje membrano, ki omogoča samoodzračevanje sistema brez odpiranja linije. Sistem je uporaben do 96h. Ne vsebuje DEHP in lateksa. Posamično sterilno pakiranje.</t>
  </si>
  <si>
    <t>Sistem gravitacijski za natančno doziranje tekočin z regulatorjem hitrosti pretoka brez štetja kapljic, varnostni</t>
  </si>
  <si>
    <t>Infuzijski sistem z vgrajenim regulatorjem pretoka za precizno dovajanje zdravil. Infuzijski sistem ima dvodelno kapljično komoro (zgornji del trd, spodnji mehek za natančno polnjenje), vmes je obroček za dober oprijem komore. Kapljična komora vsebuje dvokanalno iglo, zračno-bakterijski filter in 15 µm delčni filter in membrano, ki ne prepušča zraka v sistem, ko infuzijska steče. Bel okrogel regulator se nahaja na zeleni podolgovati cevki, ki obdaja infuzijsko linijo in tako omogoča dober oprijem in natančno nastavitev pretoka z eno roko. Je natančno kalibriran, omogoča nastavitev pretoka od 10 do 250 ml/h in omogoča hitro ter enostavno spremembo pretoka med dovajanjem, če je to potrebno. Regulator je nameščen izven dosega pacienta. Pretok je neodvisen od infuzijske linije in se ne more spremeniti sam od sebe tekom dovajanja (odstopanje ≤5 %). Infuzijska linija je mehka, transparentna, iz PVC,  lumen 3 x 4,1 mm, dolžine 180 cm in brez DEHP. Na njej se nahaja tudi stišček. Luer lock nastavek z pokrovčkom, ki nastavek v celoti prekrije, vsebuje pa primestop membrano za samoodzračevanje sistema brez odpiranja linije.</t>
  </si>
  <si>
    <t>SKUPNA VREDNOST PODSKLOP 1.25.  v EUR:</t>
  </si>
  <si>
    <t>PODSKLOP 1.26. INFUZIJSKI SISTEMI ZA ZAŠČITO ZDRAVIL PRED SVETLOBO Z REGULATORJEM PRETOKA</t>
  </si>
  <si>
    <t>Infuzijski sistem za zaščito zdravil pred svetlobo z regulatorjem pretoka</t>
  </si>
  <si>
    <t>Dvokanalna igla, PVC kapljična komora z zračnim filtrom in 15 mikronskim delčnim filtrom, celoten sistem oranžne barve, luer lock nastavek z pokrovčkom. Infuzijska linija z regulatorjem pretoka z dvema rotirajočima cilindroma, vsak z svojo graduirano skalo. Dodaten Y dostop brez lateksa. Brez lateksa.</t>
  </si>
  <si>
    <t>SKUPNA VREDNOST PODSKLOP 1.26.  v EUR:</t>
  </si>
  <si>
    <t>PODSKLOP 1.27. INFUZIJSKI FILTER ZA FILTRIRANJE LIPIDNIH EMULZIJ</t>
  </si>
  <si>
    <t>Infuzijski filter za filtriranje lipidnih emulzij</t>
  </si>
  <si>
    <t>1,2 mm filter, ki omogoča filtriranje lipidnih emulzij in učinkovito odstranjuje lipide, glive, zrak in delce z integriranim zračnim filtrom za odzračevanje, s katerima se preprečuje verjetnost zračne embolije in motenje pretoka. Odstranujej glive, spore in delce. Luer lock na obeh straneh filtra. Filtracijska površina 4-5cm2, polnilni volumen filtra do 1 ml, najvišji pritisk, ki ga zdrži ohišje filtra je vsaj 3 bare. Pretok je ≤10 ml/min. Ne vsebuje PVC, lateksa, pirogenov in DEHP. Uporaben do 24 ur. Enakovredno kot Intrapur lipid 4099702</t>
  </si>
  <si>
    <t>SKUPNA VREDNOST PODSKLOP 1.27.  v EUR:</t>
  </si>
  <si>
    <t>PODSKLOP 1.28. INFUZIJSKI SISTEM ZA MERJENJE CENTRALNEGA VENSKEGA PRITISKA</t>
  </si>
  <si>
    <t>Infuzijski sistem za merjenje centralnega venskega pritiska (CVP)</t>
  </si>
  <si>
    <t>Sistem cevi mora biti prozoren, standardnih dimenzij (lumen 3 x 4,1 mm) in narejen iz mehkega PVC brez DEHP. 3-potni zatič se vedno obrača v smeri urinega kazalca, da prepreči napačno nastavitev.</t>
  </si>
  <si>
    <t>SKUPNA VREDNOST PODSKLOP 1.28.  v EUR:</t>
  </si>
  <si>
    <t>PODSKLOP 1.29. TLAČNE VREČKE ZA INFUZIJE</t>
  </si>
  <si>
    <t>"Tlačne" vrečke za infuzije,
dimenzije: za 500 ml infuzije</t>
  </si>
  <si>
    <t>Mrežasta "tlačna" vrečka za tekočine je izdelana iz materialov, ki ne vsebujejo lateksa (npr. neopren), je trpežna, enostavna in varna za namestitev, je prozorna za vizualizacijo nivoja tekočine in ima viden barvno označen profil, ki natančno prikaže pritisk v vrečki.
Enako/enakovredno kot Pressure Infusor IN800020</t>
  </si>
  <si>
    <t>SKUPNA VREDNOST PODSKLOP 1.29.  v EUR:</t>
  </si>
  <si>
    <t>PODSKLOP 1.30. SISTEMI TRANSFUZIJSKI</t>
  </si>
  <si>
    <t>Sistem gravitacijski za transfuzijo z dvokanalno plastično iglo</t>
  </si>
  <si>
    <t>SKUPNA VREDNOST PODSKLOP 1.30.  v EUR:</t>
  </si>
  <si>
    <t>PODSKLOP 1.31. SISTEM ZA POSPEŠEVANJE INFUZIJSKIH TEKOČIN IN KRVI</t>
  </si>
  <si>
    <t>Sistem za pospeševanje infuzijskih tekočin in krvi z enim brezigelnim konektom</t>
  </si>
  <si>
    <t>Sistem mora biti iz prozorne plastike, ki se lahko upogiba in se ob pregibanju ne lomi. Dolžina sistema med 240 in 245 cm. Volumen sistema med 45 in 48 ml. Na začetku sistema mora biti enokanalna igla iz trde plastike. Posodica za kapljice mora biti velikosti med 9 in 10 cm. Filter za delce mora biti 200 µm. V nadaljevanju sistema, pod posodico za kapljice mora biti bučka, premera med 3,5 in 4 cm iz mehkejše elastične plastike, ki se lahko stiska in ob stiskanju ne poči. V sistemu nad in pod bučko morata biti kroglici. Stišček mora biti pomičen po celotnem sistemu in dobro tesniti. Na spodnjem delu sistema, 20 do 25 cm od konca, mora biti dodan BK, ki ga ni možno odstraniti. Zaključek sistema mora imeti Luer nastavek z navojem.</t>
  </si>
  <si>
    <t>SKUPNA VREDNOST PODSKLOP 1.31.  v EUR:</t>
  </si>
  <si>
    <t>PODSKLOP 1.32. SISTEM ZA INVAZIVNO MERJENJE KRVNEGA TLAKA IN CENTRALNEGA VENSKEGA PRITISKA</t>
  </si>
  <si>
    <t>Sistem za invazivno merjenje krvnega tlaka</t>
  </si>
  <si>
    <t>Sistem za invazivno merjenje tlaka s cca 5ml rezervoarjem za zaprt sistem jemanja vzorcev krvi na dolžini 15 cm z enosmernim petelinčkom, z enim »non vented« zamaškom. Prozorna linija, dolžine cca 150 cm, z integriranim dvo nivojskim odvzemnim mestom. Sistem je MRI kompatibilen, za enkratno uporabo (oznaka na ovitku), narejen iz prozorne srednje trde plastike, notranjim premerom največ 1.80 mm, je na obeh koncih zaščiten. Tlačni pretvorniki za odrasle paciente morajo imeti limitiran pretok 3±1 ml/h, pri 300 mmHg, barvno označen repek za odzračevanje ter port za testiranje, povezava je preko kabla. Enakovredno kot Edwards PXVMP260</t>
  </si>
  <si>
    <t>SKUPNA VREDNOST PODSKLOP 1.32. v EUR:</t>
  </si>
  <si>
    <t>PODSKLOP 1.33. SISTEM ZA  MERJENJE CENTRALNEGA VENSKEGA PRITISKA</t>
  </si>
  <si>
    <t>SKUPNA VREDNOST PODSKLOP 1.33. v EUR:</t>
  </si>
  <si>
    <t>PODSKLOP 1.34. SISTEM ZA MERJENJE INTRAABDOMINALNEGA TLAKA</t>
  </si>
  <si>
    <t>manometer za merjenje intraabdominalnega tlaka (IAP)</t>
  </si>
  <si>
    <t xml:space="preserve">Sistem omogoča priklop na urinski kateter in sistem za merjenje urne diureze, z zračnim filtrom, stiščkom in konektom za brezigelni dostop.
</t>
  </si>
  <si>
    <t>SKUPNA VREDNOST PODSKLOP 1.34. v EUR:</t>
  </si>
  <si>
    <t>PODSKLOP 1.35. PODALJŠKI ZA PERFUZORSKE ČRPALKE</t>
  </si>
  <si>
    <t>Podaljšek za perfuzor, dolžine 150 cm</t>
  </si>
  <si>
    <t>Biti mora prozorna fleksibilna cev iz medicinskega PVC materiala, premera 1,5/2,7 mm, dolžine 150 cm, brez lateksa, z luer lock priključkom z zaščitnim pokrovčkom in luer priključkom z zamaškom luer lock, kompatibilen s perfuzorji, imeti vzdržljivost do 2 barov pritiska, sterilen in pakiran posamezno v primarno ovojnino, ki se odpira na robovih.</t>
  </si>
  <si>
    <t>SKUPNA VREDNOST PODSKLOP 1.35. v EUR:</t>
  </si>
  <si>
    <t>PODSKLOP 1.36. SISTEMI IN PRIBOR ZA INFUZIJSKE IN PERFUZIJSKE ČRPALKE B.BRAUN</t>
  </si>
  <si>
    <t>Infuzijski sistem za črpalke</t>
  </si>
  <si>
    <t>Transfuzijski sistem za črpalke</t>
  </si>
  <si>
    <t>Sistem za transfuzijo z dvokanalno iglo je dolžine 250 cm, brez lateksa, s transfuzijskim filtrom 200 μm, LL nastavek, kompatibilen z infuzijskimi črpalkami proizvajalca B. Braun (Infusomat fmS in Infusomat Space). Enakovredno kot B. Braun 8270066SP.</t>
  </si>
  <si>
    <t>Brizga luer lock 50 ml za črpalke B. BRAUN</t>
  </si>
  <si>
    <t>Brizga luer lock 50 ml z 1 ml graduacijo brez igle, ustrezna za črpalke B. Braun. Sterilno posamično pakiranje, za 1x uporabo.</t>
  </si>
  <si>
    <t>Infuzijski sistem, kompatibilen z infuzijsko črpalko B.Braun Space, za zaščito zdravil pred svetlobo valovne dolžine do 520 nm, dolžine 250 cm. Sistem ima dvodelno kapljièno komoro z airstop membrano, ki omogoèa samodejno zaustavitev infuzije, ko le ta steče. Samodejno odzračevanje sistema brez odpiranja infuzijske linije, zaradi primestop pokrovčka. Iz poliuretana, z LL nastavkom, z pokrovèkom ki omogoča samoodzračevanje brez odpiranja linije in popolnoma prekrije nastavek. Možnost fiksacije infuzijske linije na stišček. Stišček ima možnost shranitve dvokanalne igle po uporabi. Posamično sterilno pakiranje.</t>
  </si>
  <si>
    <t>Podaljšek za brizgalko, oranžne barve, popolnoma transparenten, dolžine 150 cm, z luer lock nastavki in notranjim premerom 0,9 mm. Omogoèa zaščito zdravil pred svetlobo do valovne dolžine 520 nm! Podaljšek narejen iz polietilena in ne vsebuje PVC. Posamično sterilno pakiranje.</t>
  </si>
  <si>
    <t>Brez lateksa, oranžne barve in popolnoma transparentna s prozornim potisnim batom in gumo, ki omogoča gladko drsenje, brez PVC in DEHP, graduacija po 1ml do 50 ml, graduacija natisnjena tako, da se ne izbriše, enojno, sterilno pakirane, LL nastavek, na brizgalko je nameščena igla s 15µ filtrom, ki jo je mogoče odstraniti, testirane in odobrene za uporabo na perfuzorjih B.Braun Space, omogoča zaščito pred svetlobo valovne dolžine do 520 nm!</t>
  </si>
  <si>
    <t>Vrečke za zaščito plastenk pred svetlobo</t>
  </si>
  <si>
    <t>Vrečke za plastenke volumna od 500ml-1000ml, dolžine 30,2cm in širine 12cm</t>
  </si>
  <si>
    <t>SKUPNA VREDNOST PODSKLOP 1.36. v EUR:</t>
  </si>
  <si>
    <t>PODSKLOP 1.37.INFUZIJSKI SISTEM ZA MEDCAPTAIN INFUZIJSKO ČRPALKO</t>
  </si>
  <si>
    <t>Infuzijski sitem kompatibilen z Medcaptain infuzomatom</t>
  </si>
  <si>
    <t>Infuzijski sistem,narejen iz PVC-ja (brez lateksa in DEHP), dolžine 250 cm. Polnitveni volumen sistema je 20 ml.Komora na sistemu je narejena iz PVC-ja, ki ne vsebuje lateksa in DEHP, vsebovati mora tudi 15 mikronski filter. Na sistemu naj bo integrirana sponka, ki preprečuje zatekanje zdravila.nazaj. Sistem naj vsebuje stišček s koleščkom, ki omogoča zaporo infuzijskega sistema z eno roko. Konektor za priklop na pacienta naj bo LuerLock.  Kompatibilen z Medcaptain infuzomatom</t>
  </si>
  <si>
    <t>SKUPNA VREDNOST PODSKLOP 1.37. v EUR:</t>
  </si>
  <si>
    <t>PODSKLOP 1.38. BREZIGELNI KONEKTI IN  PODALJŠKI Z BREZIGELNIMI KONEKTI</t>
  </si>
  <si>
    <t>Brezigelni konekt</t>
  </si>
  <si>
    <t>Brezigelni konekt za 7-dnevno uporabo</t>
  </si>
  <si>
    <t>Brezigelni konekt, prozoren, brez lateksa, luer lock in luer slip kompatibilen, zaprt sistem, dostop mogoč le z brizgalko ali infuzijskim sistemom, ne sme omogočati preboda z iglo. Nudi zaščito pacienta pred vdorom mikroorganizmov in klinično dokazano zagotavlja 7-dnevno bariero. Tudi ob dovajanju krvi, krvnih derivatov ali lipidov je primeren za do 7-dnevno uporabo. Polnitveni volumen 0,04 ml, pretok 165 ml/min, premik krvi nevtralen 0-0,1 ml. Omogočati mora kontinuirano in intermitentno dovajanje tekočin. Ob uporabi pri aplikaciji tekočin preko črpalk ali perfuzorjev mora zagotavljati nemoteno delovanje. Posamezno sterilno pakiranje.</t>
  </si>
  <si>
    <t>Podaljšek enokanalni z brezigelnim konektom</t>
  </si>
  <si>
    <t>enokanalni podaljšek z enim brezigelnim konektom, ki se ga ne da sneti, dolžine 18 cm, z zaščitnim pokrovčkom,  kanal ima možnost zapore s stiščkom. Omogočati mora kontinuirano in intermitentno dovajanje tekočin. Posamezno sterilno pakiranje.</t>
  </si>
  <si>
    <t>Podaljšek dvokanalni z dvema brezigelnima konektoma</t>
  </si>
  <si>
    <t>Dvokanalni podaljšek z dvema brezigelnima konektoma, ki se ju ne da sneti, dolžine 15 cm, z zaščitnim pokrovčkom, vsak kanal ima možnost zapore s stiščkom. Omogočati mora kontinuirano in intermitentno dovajanje tekočin.  Posamezno sterilno pakiranje.</t>
  </si>
  <si>
    <t>Podaljšek trokanalni s tremi brezigelnimi konekti</t>
  </si>
  <si>
    <t>Trokanalni podaljšek s tremi brezigelnimi konekti, ki se jih ne da sneti, dolžine 15 cm, z zaščitnim pokrovčkom, vsak kanal ima možnost zapore s stiščkom. Omogočati mora kontinuirano in intermitentno dovajanje tekočin.  Posamezno sterilno pakiranje.</t>
  </si>
  <si>
    <t>Podaljšek štirikanalni s štirimi  brezigelnimi konekti</t>
  </si>
  <si>
    <t>Štirikanalni podaljšek s štirimi brezigelnimi konekti, ki se jih ne da sneti, dolžine 24 cm, z zaščitnim pokrovčkom, vsak kanal ima možnost zapore s stiščkom. Omogočati mora kontinuirano in intermitentno dovajanje tekočin. Posamezno sterilno pakiranje.</t>
  </si>
  <si>
    <t>Vbodna iglaz breigelnim konektom in dvemi zatiči</t>
  </si>
  <si>
    <t>Vbodna igla s spojko za dostop brez igle z zračnim filtrom</t>
  </si>
  <si>
    <t>Za aspiracijo tekočin iz vreč ali plastičnih vsebnikov in steklenic. Vbodna igla je lahko nastavljena 7 dni. Posamezno sterilno pakiranje. Enakovredno kot ICU Medical 011-CS-10B</t>
  </si>
  <si>
    <t>Za aspiracijo večjih količin tekočin naenkrat iz steklenic v 50 ali 100 ml brizgalko. Vbodna igla je lahko nastavljena 7 dni. Posamezno sterilno pakiranje. Enakovredno kot ICU Medical 011-CS-51</t>
  </si>
  <si>
    <t>Tanka vbodna igla s spojko za dostop brez igle</t>
  </si>
  <si>
    <t>Za aspiracijo manjših količin tekočin iz stekleničk (vial) z zelo ozkim vratom. Vbodna igla je lahko nastavljena 7 dni. Posamezno sterilno pakiranje. Enakovredno kot ICU Medical 011-CS-53</t>
  </si>
  <si>
    <t>SKUPNA VREDNOST PODSKLOP 1.38. v EUR:</t>
  </si>
  <si>
    <t>PODSKLOP 1.39. VBODNA IGLA ZA CITOSTATIKE</t>
  </si>
  <si>
    <t>Vbodna igla plastična z zračnim filtrom in filtrom za delce</t>
  </si>
  <si>
    <t>Vbodna igla z 0,2 µm zračnim filtrom, ki nudi zaščito pred toksičnimi aerosoli ter 5 µm filtrom za delce, primerna za injiciranje in aspiracijo citostatikov iz vial in stekleničk. Avtomatska regulacija tlaka z vgrajenim zračnim kanalom. Pokrovček je pritrjen in omogoča enostavno odpiranje ter zapiranje zamaška z eno roko ter oblikovan tako, da je dostopno luer mesto pomaknjeno v notranjost pokrovčka, hkrati pa pokrovček obdaja celoten pristop in ni možnosti dotikanja in kontaminacije dostopnega luer mesta ob straneh. Brez PVC, DHEP in lateksa. Posamezno sterilno pakiranje.</t>
  </si>
  <si>
    <t>SKUPNA VREDNOST PODSKLOP 1.39. v EUR:</t>
  </si>
  <si>
    <t>PODSKLOP 1.40. PODALJŠEK ZA PRIPRAVO IN APLIKACIJO BIOLOŠKIH IN CITOTOKSIČNIH ZDRAVIL</t>
  </si>
  <si>
    <t>Podaljšek za pripravo in aplikacijo bioloških ter citotoksičnih zdravil</t>
  </si>
  <si>
    <t>Zaprt sistem za pripravo citotoksičnih zdravil iz poliuretana, vsebuje hidrofobno membrano, ki omogoča samoodzračevanje sistema in preprečuje kapljanje tekočine v okolico. Vbodna igla je silikolizirana in omogoča prebadanje steklenic in plastenk z minimalno silo. Linija vsebuje en dodaten brezigelni dostop, skozi katerega apliciramo citotoksično zdravilo. Brez zračnega filtra. Posamezno sterilno pakiranje.</t>
  </si>
  <si>
    <t>Podaljšek za pripravo in aplikacijo bioloških ter citotoksičnih zdravil z 0,2 µm filtrom</t>
  </si>
  <si>
    <t>Zaprt sistem za pripravo citotoksičnih zdravil iz poliuretana, vsebuje hidrofobno membrano, ki omogoča samoodzračevanje sistema in preprečuje kapljanje tekočine v okolico. Vbodna igla je silikolizirana in omogoča prebadanje steklenic in plastenk z minimalno silo. Linija vsebuje en dodaten brezigelni dostop, skozi katerega apliciramo citotoksično zdravilo. Z 0,2 µm filtrom. Posamezno sterilno pakiranje.</t>
  </si>
  <si>
    <t>SKUPNA VREDNOST PODSKLOP 1.40. v EUR:</t>
  </si>
  <si>
    <t>Zaprt sistem za aplikacijo bioloških in citotoksičnih zdravil, kompatibilen z infuzijskimi črpalkami B. Braun Space. Sistem je pripravljen za uporabo in ga predhodno ni potrebno sestavljati. Spike je silikoliziran za lažje prebadanje plastenk in vrečk z delno hidrofobnim zračnim filtrom, ki preprečuje prehod mikroorganizmov sistem, tudi če se zmoči. Strukturiran predel z brezigelnimi dostopi za pripravljene citostatike ali biološka zdravila je izdelan iz močnega na citotoksična zdravila odpornega materiala, pri čemer ima vsak dostop nepovratno valvulo, ki preprečuje uhajanje zdravil nazaj v pripravljeno mešanico, "sealing disc", ki preprečuje uhajanje zraka v sistem in luer lock nastavke za fiksiranje. Brezigelni dostopi so postavljeni tako, da so v stiku le z zdravilom, ki se dovaja skozenj, ne pa z zdravilom, ki se je dovajalo na dostopu pred njim. Kapljična komora je dvodelna iz spodnjega mehkejšega in zgornjega tršega materiala, transparentna, v spodnjem delu se nahaja 15 µm filter in hidrofilna membrana, ki preprečuje prehod zraka v sistem. Cev je izdelana iz poliuretana, brez PVC in DEHP,  s pokrovčkom s hidrofobno membrano, ki prepušča zrak, ne pa tekočine in omogoča odzračevanje sistema brez izgube zdravila. Luer lock konektor je vrtljiv. Sistem vsebuje tudi Y-port, dodaten brezigelni dostop za dodajanje bolusiv z nepovratno valvulo, ki preprečuje uhajanje zraka v sistem. Vse posamezne komponente omogočajo dober oprijem. Posamezno sterilno pakiranje.</t>
  </si>
  <si>
    <t>Sistem za aplikacijo bioloških in citotoksičnih zdravil s tremi brezigelnimi nastavki za črpalko</t>
  </si>
  <si>
    <t>Enakovredno kot CytoSet 8250917SP</t>
  </si>
  <si>
    <t>Sistem za aplikacijo bioloških in citotoksičnih zdravil s petimi brezigelnimi nastavki za črpalko</t>
  </si>
  <si>
    <t>Enakovredno kot CytoSet 8250817SP</t>
  </si>
  <si>
    <t>SKUPNA VREDNOST PODSKLOP 1.41. v EUR:</t>
  </si>
  <si>
    <t>PODSKLOP 1.42. MEDICINSKI PRIPOMOČKI ZA PRIPRAVO TERAPIJE I</t>
  </si>
  <si>
    <t>Kanila pretočna PVC z zračnim filtrom, z luer nastavkom in zaščitnim pokrovčkom</t>
  </si>
  <si>
    <t>SKUPNA VREDNOST PODSKLOP 1.42. v EUR:</t>
  </si>
  <si>
    <t>PODSKLOP 1.43. MEDICINSKI PRIPOMOČKI ZA PRIPRAVO TERAPIJE II</t>
  </si>
  <si>
    <t>Igla pretočna PVC obojestranska, z zaščitnima pokrovčkoma, dolžine 6,5 cm</t>
  </si>
  <si>
    <t>Igla pretočna debeline 6,3 mm za prebadanje gumijastih zamaškov vsebnikov in prenos zdravil ali topil med vsebniki.</t>
  </si>
  <si>
    <t>SKUPNA VREDNOST PODSKLOP 1.43. v EUR:</t>
  </si>
  <si>
    <t>PODSKLOP 1.44. IGLA KOVINSKA PRETOČNA ZA INFUZIJSKE VREČE</t>
  </si>
  <si>
    <t>Igla pretočna kovinska</t>
  </si>
  <si>
    <t>Igla pretočna kovinska obojestranska za vreče Viaflo. Enakovredno kot Baxter Recon Device</t>
  </si>
  <si>
    <t>SKUPNA VREDNOST PODSKLOP 1.44. v EUR:</t>
  </si>
  <si>
    <t>PODSKLOP 1.45. ZAMAŠEK ZA I.V. KANILO</t>
  </si>
  <si>
    <t>Zamašek za i.v. infuzijo in i.v. kanilo</t>
  </si>
  <si>
    <t>Kombiniran zamašek, ki je uporaben za zapiranje ženskih in moških luer in luer-lock priključkov. Oblikovan tako, da je najmanjša možnost kontaminacije, dobro tesni. Ne omogoča prebadanja z iglo.</t>
  </si>
  <si>
    <t>SKUPNA VREDNOST PODSKLOP 1.45. v EUR:</t>
  </si>
  <si>
    <t>SKUPNA VREDNOST SKLOPA 1. v EUR:</t>
  </si>
  <si>
    <t>IME ARTIKLA, PROIZVAJALEC IN PAKIRANJE</t>
  </si>
  <si>
    <t>PODSKLOP 2.1. ZAMAŠKI ZA KATETRE IN SONDE</t>
  </si>
  <si>
    <t>Zamaški za katetre in sonde</t>
  </si>
  <si>
    <t>Za zapiranje priključkov na katetrih in sondah, izdelan iz trde plastike, s stopničastim nastavkom, sterilno, posamično pakiranje.</t>
  </si>
  <si>
    <t>SKUPNA VREDNOST PODSKLOP 2.1. v EUR:</t>
  </si>
  <si>
    <t>PODSKLOP 2.2. - 2.11. URINSKI KATETRI</t>
  </si>
  <si>
    <t>Osnovni zahtevani pogoji za ponujene artikle:
1. kateter mora biti  posamezno pakiran v stični ovoj, ki ima oznako in smer za aseptično odpiranje, CE oznako, napisano ime proizvajalca, kataloško številko, serijsko številko, datum proizvodnje, rok uporabe,
2. kateter dvopotni  mora imeti na enem kraku oznako za debelino oziroma velikost katetra (CH) ter kapaciteto balona (ml)</t>
  </si>
  <si>
    <t>PODSKLOP 2.2. URINSKI KATETER ENOPOTNI</t>
  </si>
  <si>
    <t>SKUPNA VREDNOST PODSKLOP 2.2. v EUR:</t>
  </si>
  <si>
    <t>PODSKLOP 2.3. URINSKI KATETER DVOPOTNI LATEKS – PEDIATRIČNI</t>
  </si>
  <si>
    <t>Kateter urinski dvopotni pediatrični z vodilom, iz silikoniziranega lateksa, sterilen, z balonom, zaobljeno mehko konico nelaton in z dvema drenažnima odprtinama. Imeti mora gladko dobro drsno površino ali biti prevlečen s prevleko, ki zagotavlja minimalno trenje med sluznico sečnice in katetrom. Nastavek za polnjenje balona je kompatibilen z Luer in Luer Lock brizgo.</t>
  </si>
  <si>
    <t>Katetri urinski dvopotni CH 6</t>
  </si>
  <si>
    <t>Katetri urinski dvopotni CH 8</t>
  </si>
  <si>
    <t>Katetri urinski dvopotni  CH 10</t>
  </si>
  <si>
    <t>SKUPNA VREDNOST PODSKLOP 2.3. v EUR:</t>
  </si>
  <si>
    <t>PODSKLOP 2.4. URINSKI KATETER DVOPOTNI LATEKS</t>
  </si>
  <si>
    <t>Katetri urinski dvopotni silikoniziran lateks</t>
  </si>
  <si>
    <t>Kateter urinski dvopotni iz silikoniziranega lateksa, sterilen, dolžine 40-42cm, z balonom, zaobljeno mehko konico nelaton in z dvema drenažnima odprtinama. Imeti mora gladko dobro drsno površino ali biti prevlečen s prevleko, ki zagotavlja minimalno trenje med sluznico sečnice in katetrom. Nastavek za polnjenje balona je kompatibilen z Luer in Luer Lock brizgo.</t>
  </si>
  <si>
    <t xml:space="preserve"> CH 12</t>
  </si>
  <si>
    <t xml:space="preserve"> CH 14</t>
  </si>
  <si>
    <t xml:space="preserve"> CH 16</t>
  </si>
  <si>
    <t xml:space="preserve"> CH 18</t>
  </si>
  <si>
    <t xml:space="preserve"> CH 20</t>
  </si>
  <si>
    <t xml:space="preserve"> CH 24</t>
  </si>
  <si>
    <t>SKUPNA VREDNOST PODSKLOP 2.4. v EUR:</t>
  </si>
  <si>
    <t>PODSKLOP 2.5. URINSKI KATETER DVOPOTNI SILIKONSKI – PEDIATRIČNI</t>
  </si>
  <si>
    <t>Katetri urinski dvopotni pediatrični 100% silikon</t>
  </si>
  <si>
    <t>Kateter urinski dvopotni pediatrični z vodilom, iz 100% silikona, za dolgotrajno uporabo, sterilen, s prožnim balonom, z zaobljeno mehko in ojačano konico nelaton in z dvema drenažnima odprtinama. Imeti mora gladko dobro drsno površino ali biti prevlečen s prevleko, ki zagotavlja minimalno trenje med sluznico sečnice in katetrom. Nastavek za polnjenje balona je kompatibilen z Luer in Luer Lock brizgo.</t>
  </si>
  <si>
    <t xml:space="preserve"> CH 6</t>
  </si>
  <si>
    <t xml:space="preserve"> CH 8</t>
  </si>
  <si>
    <t xml:space="preserve"> CH 10</t>
  </si>
  <si>
    <t>SKUPNA VREDNOST PODSKLOP 2.5. v EUR:</t>
  </si>
  <si>
    <t>PODSKLOP 2.6. URINSKI KATETER DVOPOTNI SILIKONSKI</t>
  </si>
  <si>
    <t>kateter urinski dvopotni silikonski</t>
  </si>
  <si>
    <t>CH 12</t>
  </si>
  <si>
    <t>CH 14</t>
  </si>
  <si>
    <t xml:space="preserve"> CH 22</t>
  </si>
  <si>
    <t>SKUPNA VREDNOST PODSKLOP 2.6. v EUR:</t>
  </si>
  <si>
    <t>PODSKLOP 2.7. URINSKI KATETER DVOPOTNI SILIKONSKI ZA GINEKOLOŠKO UPORABO</t>
  </si>
  <si>
    <t>Katetri urinski dvopotni 100% silikon CH 16, dolžine 41cm</t>
  </si>
  <si>
    <t>Kateter urinski dvopotni iz 100% silikona, brez lateksa, za dolgotrajno uporabo, sterilen, dolžine 41cm, s prožnim balonom, ki mora biti stabiliziran s prečnimi brazdami, prehodi ob šivu pa so gladki, imeti zaobljeno mehko, ojačano in malo krajšo konico nelaton z dvema  drenažnima odprtinama, primeren tudi za ginekološko uporabo. Imeti mora gladko dobro drsno površino ali biti prevlečen s prevleko, ki zagotavlja minimalno trenje med sluznico sečnice in katetrom.  Nastavek za polnjenje balona je kompatibilen z Luer in Luer Lock brizgo.</t>
  </si>
  <si>
    <t>SKUPNA VREDNOST PODSKLOP 2.7. v EUR:</t>
  </si>
  <si>
    <t>PODSKLOP 2.8. URINSKI KATETER SILIKONSKI DVOPOTNI TIEMANN</t>
  </si>
  <si>
    <t>Katetri urinski dvopotni 100% silikon  s tiemann konico</t>
  </si>
  <si>
    <t>Kateter urinski dvopotni mora biti iz 100% silikona, brez lateksa, transparenten. Imeti mora radiopačno tiemann konico z eno drenažno odprtino in kontrastno črto vzdolž katetra. Dolžine približno 41 cm z balonom kapacitete 10 ml. Imeti mora gladko dobro drsno površino ali biti prevlečen s prevleko, ki zagotavlja minimalno trenje med sluznico sečnice in katetrom. Sterilen, za enkratno uporabo. Priloženi dve samolepilni etiketi s podatki o artiklu.</t>
  </si>
  <si>
    <t>CH 20</t>
  </si>
  <si>
    <t>CH 16</t>
  </si>
  <si>
    <t>SKUPNA VREDNOST PODSKLOP 2.8 v EUR:</t>
  </si>
  <si>
    <t>PODSKLOP 2.9. URINSKI KATETER TRIPOTNI  SILIKONSKI</t>
  </si>
  <si>
    <t>kateter urinski tripotni silikonski</t>
  </si>
  <si>
    <t>Kateter urinski tripotni iz silikoliziranega lateksa. Nastavek za polnjenje balona je kompatibilen z Luer in Luer Lock brizgo.</t>
  </si>
  <si>
    <t>SKUPNA VREDNOST PODSKLOP 2.9 v EUR:</t>
  </si>
  <si>
    <t>PODSKLOP 2.10.  KATETRI URINSKI S TEMPERATURNIM SENZORJEM</t>
  </si>
  <si>
    <t>Kateter urinski dvopotni s temperaturnim senzorjem</t>
  </si>
  <si>
    <t>Kateter urinski dvopotni silikonski, primeren za dolgotrajno uporabo, s temperaturnim senzorjem za kontinuirano merjenje temperature, z balonom, zaobljeno mehko konico nelaton in z dvema drenažnima odprtinama, dolžine cca 40 cm. Imeti mora gladko dobro drsno površino ali biti prevlečen s prevleko, ki zagotavlja minimalno trenje med sluznico sečnice in katetrom. Ponudnik mora po potrebi zagotoviti priključni kabel, kompatibilen z napravami v SB Trbovlje.</t>
  </si>
  <si>
    <t>CH 18</t>
  </si>
  <si>
    <t>SKUPNA VREDNOST PODSKLOP 2.10. v EUR:</t>
  </si>
  <si>
    <t>PODSKLOP 2.11.  KATETRI URINSKI S PREDNALOŽENO ŽICO</t>
  </si>
  <si>
    <t>Ureteralni kateter s prednaloženo žico</t>
  </si>
  <si>
    <t>Kateter tripotni silikonski, velikost 16F, velik notranji lumen, foley balon 5-10cc, znotraj stene katetra prednaložena vodilna žica, nitinol,  0,035 incha, hidrofilna, dolžina 90 cm, luer lock zamašek za kanal za žico/irigacijo, valvula za balon.</t>
  </si>
  <si>
    <t>SKUPNA VREDNOST PODSKLOP 2.11. v EUR:</t>
  </si>
  <si>
    <t>PODSKLOP 2.12.  URINAL KONDOMI</t>
  </si>
  <si>
    <t>Kondom urinal</t>
  </si>
  <si>
    <t>Samolepilni urinal kondom izdelan iz zračnega in prožnega silikona, z vgrajenim koži prijaznim adhezivnim sredstvom, ki  ne draži kože in zagotavlja popolno prileganje in varno namestitev. Primeren za  fiksno namestitev na urinske zbiralne vrečke. Oblikovan tako, da prepreči razlitje urina. Posamezno sterilno pakiranje. Enakovredno kot CONVEEN Optima silikon 1D</t>
  </si>
  <si>
    <t>premer 25 mm</t>
  </si>
  <si>
    <t>premer 30 mm</t>
  </si>
  <si>
    <t>premer 35 mm</t>
  </si>
  <si>
    <t>SKUPNA VREDNOST PODSKLOP 2.12. v EUR:</t>
  </si>
  <si>
    <t>PODSKLOP 2.13. NOSILCI ZA URINSKE VREČKE</t>
  </si>
  <si>
    <t>Nosilci za urinske in drenažne vrečke</t>
  </si>
  <si>
    <t>Izdelani iz trde plastike, možnost čiščenja, razkuževanja in steriliziranja (parna ali plazma sterilizacija). Kompatibilni morajo biti z urinsko vrečko Urosid 690220.</t>
  </si>
  <si>
    <t>SKUPNA VREDNOST PODSKLOP 2.13. v EUR:</t>
  </si>
  <si>
    <t>PODSKLOP 2.14. URINSKA VREČKA ZA ODRASLE</t>
  </si>
  <si>
    <t>Vrečka urinska, 2l za odrasle</t>
  </si>
  <si>
    <t>Vrečka urinska 2 l, graduirana, brez lateksa, z izpustom z vodoravnim prečnim ventilom, ki omogoča enoročno odpiranje, z nepovratno valvulo, ki preprečuje pretok urina nazaj. Cev ima stišček. Sterilno posamično pakiranje.</t>
  </si>
  <si>
    <t>SKUPNA VREDNOST PODSKLOP 2.14. v EUR:</t>
  </si>
  <si>
    <t>PODSKLOP 2.15. URINSKA VREČKA ZA ODRASLE 7-DNEVNA</t>
  </si>
  <si>
    <t>Vrečka urinska 2 l, graduirana, brez lateksa, s hidrofobnim mikrofiltrom, z izpustom z vodoravnim prečnim ventilom, ki omogoča enoročno odpiranje, z nepovratno valvulo, ki preprečuje pretok urina nazaj. Omogoča sterilen odvzem vzorca urina, cev je odporna proti knikanju in ima stišček. Primerna za uporabo na enem pacientu do 7dni. Sterilno posamično pakiranje.</t>
  </si>
  <si>
    <t>Urinska vrečka za urno diurezo</t>
  </si>
  <si>
    <t>Urinska vrečka za urno diurezo, ima dve zbiralni komori,  400 ml kapljalno komoro, ki omogoča odvzem svežega urina in ima nepovratno valvulo in 2600 ml vrečko z izpustom z vodoravnim prečnim ventilom, ki omogoča enoročno odpiranje. Omogočati mora odvzem urina z iglo na priključnem konektu. Obe komori imata hidrofoben mikro filter. Cev dolžine 150 cm je odporna proti knikanju in ima stišček. Primerna za uporabo na enem pacientu do 7dni. Sterilno posamično pakiranje.</t>
  </si>
  <si>
    <t>SKUPNA VREDNOST PODSKLOP 2.15. v EUR:</t>
  </si>
  <si>
    <t>PODSKLOP 2.16. ZBIRALNA VREČKA ZA URIN</t>
  </si>
  <si>
    <t>Zbiralna vrečka za urin  - urinal za stalni urinski kateter</t>
  </si>
  <si>
    <t>Omogoča polnitev do 800ml, vgrajen nepovraten ventil in push - pull izpust, ima membrano za brezigelni odvzem vzorca, indikativno skalo v milimetrih, in plastični nosilec. Dolžina cevi 900mm. Z adapterjem. STERILNO</t>
  </si>
  <si>
    <t>zbiralna vrečka za urin  - urinal za nefrostomski kateter</t>
  </si>
  <si>
    <t>Omogoča polnitev do 800ml, vgrajen nepovraten ventil in push - pull izpust, ima membrano za brezigelni odvzem vzorca, indikativno skalo v milimetrih, in plastični nosilec.Dolžina cevi 900mm. Z luer-lock konektom. STERILNO</t>
  </si>
  <si>
    <t>SKUPNA VREDNOST PODSKLOP 2.16. v EUR:</t>
  </si>
  <si>
    <t>PODSKLOP 2.17. URINSKA VREČKA OTROŠKA</t>
  </si>
  <si>
    <t>neonatalne</t>
  </si>
  <si>
    <t>za dojenčke s težo od 1200 do 2500g, „Parachute“ dizajn, za lažjo namestitev in fiksacijo, za enkratno uporabo. Sterilna, brez PVC, brez lateksa. Posamično pakiranje. Lepilo z nežno toleranco kože, ki dobro drži in se ne odlepi:enostavno pri nanašanju in odstranjevanju vrečke. Zaščita lepilnega dela v dveh polovicah, za lažjo namestitev. Anatomsko oblikovana odprtina za enostavno namestitev. Za dečke in deklice. Transparentna za lažji nadzor urina. Omogoča merjenje urinske diureze zaradi izpusta, možen odvzem vzorca za biokemnične, citološke in bakteriološke preiskave.</t>
  </si>
  <si>
    <t>Vrečka urinska otroška -deklice</t>
  </si>
  <si>
    <t>Urinska vrečka za deklice, zaprta,  s težo nad 2500g, za enkratno uporabo. Sterilna, brez PVC, brez lateksa. Posamično pakiranje. Lepilo z nežno toleranco kože, ki dobro drži in se ne odlepi:enostavno pri nanašanju in odstranjevanju vrečke. Zaščita lepilnega dela v dveh polovicah, za lažjo namestitev. Anatomsko oblikovana odprtina prilagojena anatomiji deklic za enostavno namestitev.  Transparentna za lažji nadzor urina. Omogoča merjenje urinske diureze zaradi izpusta, možen odvzem vzorca za biokemnične, citološke in bakteriološke preiskave.</t>
  </si>
  <si>
    <t>Vrečka urinska otroška -dećki</t>
  </si>
  <si>
    <t>Urinska vrečka za dečke, zaprta,  s težo nad 2500g, za enkratno uporabo. Sterilna, brez PVC, brez lateksa. Posamično pakiranje. Lepilo z nežno toleranco kože, ki dobro drži in se ne odlepi:enostavno pri nanašanju in odstranjevanju vrečke. Zaščita lepilnega dela v dveh polovicah, za lažjo namestitev. Anatomsko oblikovana odprtina prilagojena anatomiji dečkov za enostavno namestitev.  Transparentna za lažji nadzor urina. Omogoča merjenje urinske diureze zaradi izpusta, možen odvzem vzorca za biokemnične, citološke in bakteriološke preiskave.</t>
  </si>
  <si>
    <t>SKUPNA VREDNOST PODSKLOP 2.17. v EUR:</t>
  </si>
  <si>
    <t>PODSKLOP 2.18. DRENAŽNA VREČKA ZA T-DRENE</t>
  </si>
  <si>
    <t>Vrečka LL za biliarno drenažo</t>
  </si>
  <si>
    <t xml:space="preserve">Vrečka drenažna luerlock 2000 ml z izpustom in s konektom za T drene. Izdelana iz medicinskega PVC, prozorna, graduirana, brez DEHP. Dolžina priklopne cevi 8 m. Sterilno posamično pakiranje.   </t>
  </si>
  <si>
    <t>kom</t>
  </si>
  <si>
    <t>SKUPNA VREDNOST PODSKLOP 2.18. v EUR:</t>
  </si>
  <si>
    <t>PODSKLOP 2.19. POSODA IN NOSILCI URINSKI ZA MOŠKE</t>
  </si>
  <si>
    <t>Posoda urinska za moške</t>
  </si>
  <si>
    <t>Urinska posoda z ravnim dnom in s pokrovom iz svetlega PVC materiala, za moške, z možnostjo čiščenja, razkuževanja in sterilizacije; volumen 1l.</t>
  </si>
  <si>
    <t>Nosilci za urinske račke</t>
  </si>
  <si>
    <t xml:space="preserve">Izdelani iz trde plastike, možnost čiščenja, razkuževanja in steriliziranja (parna ali plazma sterilizacija). Kompatibilni morajo biti s posodo urinsko za moške  </t>
  </si>
  <si>
    <t>SKUPNA VREDNOST PODSKLOP 2.19. v EUR:</t>
  </si>
  <si>
    <t>PODSKLOP 2.20. ŽELODČNA SONDA</t>
  </si>
  <si>
    <t>Sonda želodčna - Dolžine 800mm.</t>
  </si>
  <si>
    <t>Sonda želodčna,dolžine 800mm, primerna za hranjenje, v diagnostične in terapevtske namene ter za izpiranje želodca, je iz medicinskega PVC, z zaokroženim zaprtim vrhom, ima dve stranski luknji in oznake za globino 45, 55 in 65 cm od vrha.   Sterilno posamično pakiranje z enostavnim odpiranjem ovojnine. Za enkratno uporabo.</t>
  </si>
  <si>
    <t>CH8</t>
  </si>
  <si>
    <t>CH10</t>
  </si>
  <si>
    <t>CH12</t>
  </si>
  <si>
    <t>CH16</t>
  </si>
  <si>
    <t>CH18</t>
  </si>
  <si>
    <t>CH20</t>
  </si>
  <si>
    <t>Sonda želodčna - Dolžine 1200mm.</t>
  </si>
  <si>
    <t>Sonda želodčna, dolžine 1200mm, primerna za hranjenje, v diagnostične in terapevtske namene ter za izpiranje želodca, je iz medicinskega PVC, z zaokroženim zaprtim vrhom, ima dve stranski luknji in oznake za globino 45, 55 in 65 cm od vrha.   Sterilno posamično pakiranje z enostavnim odpiranjem ovojnine. Za enkratno uporabo.</t>
  </si>
  <si>
    <t>SKUPNA VREDNOST PODSKLOP 2.20. v EUR:</t>
  </si>
  <si>
    <t>PODSKLOP 2.21. SONDE SALEM</t>
  </si>
  <si>
    <t>Sonda salem silikonska</t>
  </si>
  <si>
    <t>Sonda salem slikonska, dvolumenska, dolžine 120 cm, radiopačna, oznake za globino pri 45, 55, 65 in 75 cm, 10 stranskih lukenj, sterilno posamično pakiranje.</t>
  </si>
  <si>
    <t>CH14</t>
  </si>
  <si>
    <t>Sonda salem poliuretanska</t>
  </si>
  <si>
    <t>Sonda salem poliuretanska, dvolumenska, dolžine 120 cm, radiopačna, oznake za globino pri 45, 55, 65 in 75 cm, 10 stranskih lukenj, sterilno posamično pakiranje.</t>
  </si>
  <si>
    <t>SKUPNA VREDNOST PODSKLOP 2.21. v EUR:</t>
  </si>
  <si>
    <t>PODSKLOP 2.22. HRANILNE SONDE NAZOGASTRIČNE IN ZA GASTROSTOMO</t>
  </si>
  <si>
    <t>Sonda hranilna za gastrostomo</t>
  </si>
  <si>
    <t>Hranilna sonda za gastrostomo za dolgotrajno uporabo, silikonska, tripotna, z balonom 30 ml, dolžine 17 cm, s sterilnim lubrikantom, sterilno posamično pakiranje. Enakovredno kot Kangaroo Gastrostomy Feeding Tube</t>
  </si>
  <si>
    <t xml:space="preserve"> CH24</t>
  </si>
  <si>
    <t xml:space="preserve"> CH20</t>
  </si>
  <si>
    <t xml:space="preserve"> CH18</t>
  </si>
  <si>
    <t>Sonda hranilna nazogastrična CH12</t>
  </si>
  <si>
    <t>Sonda hranilna nazogastrična CH12 z ENFit konektom</t>
  </si>
  <si>
    <t>SKUPNA VREDNOST PODSKLOP 2.22. v EUR:</t>
  </si>
  <si>
    <t>PODSKLOP 2.23. HRANILNE SONDE PEDIATRIČNE</t>
  </si>
  <si>
    <t>Sonda hranilna pediatrična</t>
  </si>
  <si>
    <t>Pediatrična hranilna sonda, poliuretanska, radiopačna, dolžine 50 cm, oznake za globino v razmaku 5 cm, z notranjim premerom 1,5 mm in zunanjim premerom 2,2 mm. Enakovredno kot Freka Paed Sonde</t>
  </si>
  <si>
    <t xml:space="preserve"> CH 5,5 -6,0</t>
  </si>
  <si>
    <t xml:space="preserve"> CH8</t>
  </si>
  <si>
    <t>SKUPNA VREDNOST PODSKLOP 2.23. v EUR:</t>
  </si>
  <si>
    <t>PODSKLOP 2.24. SONDA ZA LAVAŽO</t>
  </si>
  <si>
    <t>Sonda za lavažo CH34</t>
  </si>
  <si>
    <t>Sonda za lavažo, za terapevtske namene, iz medicinskega PVC, z zaokroženim zaprtim vrhom, dolžine 150 cm, dolžinske oznake v smiselnih intervalih od vrha, sterilno posamično pakiranje z enostavnim odpiranjem ovojnine, za enkratno uporabo.</t>
  </si>
  <si>
    <t>SKUPNA VREDNOST PODSKLOP 2.24. v EUR:</t>
  </si>
  <si>
    <t>PODSKLOP 2.25. PERKUTANA GASTROSTOMA</t>
  </si>
  <si>
    <t>PEG set gastrostoma CH20</t>
  </si>
  <si>
    <t>Set vsebuje poliuretansko radiopačno sondo CH20, označena na 1cm, LL konektor, adapter za luer brizgo, enakovredno kot Freka PEG Fresenius Kabi 775131.</t>
  </si>
  <si>
    <t>Adapter za sondo PEG</t>
  </si>
  <si>
    <t>Kompatibilno s sondo PEG CH20</t>
  </si>
  <si>
    <t>SKUPNA VREDNOST PODSKLOP 2.25. v EUR:</t>
  </si>
  <si>
    <t>PODSKLOP 2.26. SONDA SENGSTAKEN</t>
  </si>
  <si>
    <t>Sonda Sengstaken</t>
  </si>
  <si>
    <t>Želodčna sonda z dvema silikolateks balonoma in radiopačnim obročkom vmes, shaft v celoti radiopačen, graduirana, 3-potna, distalno 4 sukcijske odprtine, velikost CH18, dolžine 100 cm, sterilno pakiranje, za enkratno uporabo.</t>
  </si>
  <si>
    <t>SKUPNA VREDNOST PODSKLOP 2.26. v EUR:</t>
  </si>
  <si>
    <t>PODSKLOP 2.27. LUBRIKANT</t>
  </si>
  <si>
    <t>Lubrikant gel vrečka</t>
  </si>
  <si>
    <t>SKUPNA VREDNOST PODSKLOP 2.27. v EUR:</t>
  </si>
  <si>
    <t>SKUPNA VREDNOST SKLOPA 2. v EUR:</t>
  </si>
  <si>
    <t>Kateter urinski dvopotni iz 100% silikona, brez lateksa, za dolgotrajno uporabo, sterilen, dolžine 40-42cm, s prožnim balonom, ki mora biti stabiliziran s prečnimi brazdami, prehodi ob šivu pa so gladki, imeti zaobljeno mehko in ojačano konico nelaton z dvema drenažnima odprtinama, primeren tudi za ginekološko uporabo. Imeti mora gladko dobro drsno površino ali biti prevlečen s prevleko, ki zagotavlja minimalno trenje med sluznico sečnice in katetrom.  Nastavek za polnjenje balona je kompatibilen z Luer in Luer Lock brizgo.</t>
  </si>
  <si>
    <t>Sterilno posamamično pakiranje, količina cca. 3-5 g na posamezno vrečko. Kompatibilnost s kondomi in diafragmami. Prozoren in neodišavljen, primeren za bolnišnične postopke, preglede z inštrumenti, citološke in UZ preiskave.</t>
  </si>
  <si>
    <t>SKLOP 3. MONITORNIG, UZ</t>
  </si>
  <si>
    <t>neonatalni/odrasli &lt;3kg in &gt;40 kg</t>
  </si>
  <si>
    <t>Enakovredno kot Nellcor senzor MAX-N-I</t>
  </si>
  <si>
    <t>za dojenčke 3-20 kg</t>
  </si>
  <si>
    <t>Enakovredno kot Nellcor senzor MAX-I-I</t>
  </si>
  <si>
    <t>za otroke 10-50kg</t>
  </si>
  <si>
    <t>Enakovredno kot Nellcor senzor MAX-P-I</t>
  </si>
  <si>
    <t>SKUPNA VREDNOST PODSKLOP 3.1. v EUR:</t>
  </si>
  <si>
    <t>Univerzalni senzor za enkratno uporabo, kompatibilen z ušesno ščipalko Nihon Kohden P256. Enakovredno kot Nihon Kohden P205A</t>
  </si>
  <si>
    <t>Senzor lepljivi za enkratno uporabo, s kablom dolžine 1,6 m. Enakovredno kot Nihon Kohden P204G</t>
  </si>
  <si>
    <t>Enakovredno kot Nihon Kohden R804</t>
  </si>
  <si>
    <t>Enakovredno kot Nihon Kohden V922</t>
  </si>
  <si>
    <t>SKUPNA VREDNOST PODSKLOP 3.2. v EUR:</t>
  </si>
  <si>
    <t>PODSKLOP 3.3. SENZORJI ZA MERJENJE TEMPERATURE ZA ENKRATNO UPORABO ZA INKUBATOR DRAEGER CALEO</t>
  </si>
  <si>
    <t>Senzorji in pritrdilni material morajo biti kompatibilni z inkubatorjem Draeger Caleo.</t>
  </si>
  <si>
    <t>Senzor za merjenje temperature kože</t>
  </si>
  <si>
    <t>Enakovredno kot Draeger ThermoTrace MX11000</t>
  </si>
  <si>
    <t>Senzor za merjenje temperature okončin</t>
  </si>
  <si>
    <t>Enakovredno kot Draeger ThermoTrace MX11001</t>
  </si>
  <si>
    <t>Nalepka za pritrditev temperaturnega senzorja</t>
  </si>
  <si>
    <t>Eankovredno kot Draeger ThermoPad MX11002</t>
  </si>
  <si>
    <t>SKUPNA VREDNOST PODSKLOP 3.3. v EUR:</t>
  </si>
  <si>
    <t>PODSKLOP 3.4. SAMOLEPILNE ELEKTRODE ZA EKG IN HOLTER</t>
  </si>
  <si>
    <t>Elektrode za EKG monitoring za odrasle na peni, premera 50 mm</t>
  </si>
  <si>
    <t>Elektrode za EKG monitoring za odrasle, na mikroporju,  premera 60 mm,</t>
  </si>
  <si>
    <t>elektroda na mikroporju, s tekočim gelom, za dolgotrajno uporabo, premera 60 mm. Enakovredno kot Skintact T-60.</t>
  </si>
  <si>
    <t>Elektroda za holter</t>
  </si>
  <si>
    <t>elektroda za holter, premera 68 mm, mikropor, na tekočem gelu, enakovredno Skintact TVO01.</t>
  </si>
  <si>
    <t>Elektrode za EKG monitoring otroške</t>
  </si>
  <si>
    <t>Elektrode za EKG monitoring  za snemanje EKG pri malih otrocih</t>
  </si>
  <si>
    <t>Elektrode za EKG monitoring neonatalne s kablom</t>
  </si>
  <si>
    <t>Elektroda za EKG monitoring s hipoalergenim lepilom. Lepljivost mora omogočati zanesljiv signal do treh dni od namestitve. Po odstranitvi na koži ne sme pustiti sledi lepila. Enakovredno kot Skintact PD50-SF</t>
  </si>
  <si>
    <t>SKUPNA VREDNOST PODSKLOP 3.4. v EUR:</t>
  </si>
  <si>
    <t>PODSKLOP 3.5. SAMOLEPILNE ELEKTRODE ZA EKG MANJŠE PAKIRANJE</t>
  </si>
  <si>
    <t>Elektrode za EKG monitoring za odrasle - MANJŠE - MINIMALNO PAKIRANJE</t>
  </si>
  <si>
    <t>SKUPNA VREDNOST PODSKLOP 3.5. v EUR:</t>
  </si>
  <si>
    <t>PODSKLOP 3.6. PODLOGE ZA DEFIBRILATOR</t>
  </si>
  <si>
    <t>Podloge za defibrilator dimenzije 11,4 x 15,2 cm</t>
  </si>
  <si>
    <t>Elektrode morajo zagotvaljati visoko stopnjo prevodnosti prek elektroprevodnega gela, ki na koži in elektrodah ne pušča sledi. Enakovredno 3M Defib Pads 2345N</t>
  </si>
  <si>
    <t>SKUPNA VREDNOST PODSKLOP 3.6. v EUR:</t>
  </si>
  <si>
    <t>PODSKLOP 3.7. ELEKTRODE ZA DEFIBRILATOR PHILIPS HEART-START XL</t>
  </si>
  <si>
    <t>elektrode za odrasle</t>
  </si>
  <si>
    <t>Elektrode za odrasle kompatibilne z defibrilatorjem Philips. 1 kos = 1 par</t>
  </si>
  <si>
    <t>elektrode otroške</t>
  </si>
  <si>
    <t>Elektrode otroške kompatibilne z defibrilatorjem Philips. 1 kos = 1 par</t>
  </si>
  <si>
    <t>Papir za defibrilator</t>
  </si>
  <si>
    <t>SKUPNA VREDNOST PODSKLOP 3.7. v EUR:</t>
  </si>
  <si>
    <t>PODSKLOP 3.8. ELEKTRODE ZA DEFIBRILATOR LIFEPAK 12</t>
  </si>
  <si>
    <t>Elektrode za odrasle s Quick-Combo konektorjem, kompatibilne z defibrilatorjem Lifepak. 1 kos = 1 par</t>
  </si>
  <si>
    <t>Papir za defibrilator Lifepak</t>
  </si>
  <si>
    <t>SKUPNA VREDNOST PODSKLOP 3.8. v EUR:</t>
  </si>
  <si>
    <t>elektroda za defibrilator za odrasle kompatibilna z defibrilatorjem Schiller Defigard 5000</t>
  </si>
  <si>
    <t>elektroda za defibrilator za otroke kompatibilna z defibrilatorjem Schiller Defigard 5000</t>
  </si>
  <si>
    <t>elektroda za defibrilator za odrasle kompatibilna z defibrilatorjem Schiller Defigard HD 7</t>
  </si>
  <si>
    <t>elektroda za defibrilator za otroke kompatibilna z defibrilatorjem Schiller Defigard HD 7</t>
  </si>
  <si>
    <t>Papir za defibrilator Schiller Defigard 5000</t>
  </si>
  <si>
    <t>Papir za defibrilator Schiller Defigard HD 7</t>
  </si>
  <si>
    <t>SKUPNA VREDNOST PODSKLOP 3.9. v EUR:</t>
  </si>
  <si>
    <t>PODSKLOP 3.10. ELEKTRODE ZA DEFIBRILATOR ZOLL</t>
  </si>
  <si>
    <t>elektroda za defibrilator za odrasle kompatibilna z defibrilatorjem Zoll</t>
  </si>
  <si>
    <t>elektroda za defibrilator za otroke kompatibilna z defibrilatorjem Zoll</t>
  </si>
  <si>
    <t>papir za defibrilator Zoll 90x90 mm</t>
  </si>
  <si>
    <t>SKUPNA VREDNOST PODSKLOP 3.10. v EUR:</t>
  </si>
  <si>
    <t>PODKLOP 3.11. KONTAKTNI SPREJ ZA EKG</t>
  </si>
  <si>
    <t>Kontaktni sprej za EKG</t>
  </si>
  <si>
    <t>Hipoalergen, vodotopen, ne pušča madežev, visoko prevoden.250ML.  Enakovredno ContiSpray Ultragel</t>
  </si>
  <si>
    <t>SKUPNA VREDNOST PODSKLOP 3.11. v EUR:</t>
  </si>
  <si>
    <t>PODSKLOP 3.12. KONTAKTNI GELI ZA ULTRAZVOK</t>
  </si>
  <si>
    <t>Kontaktni gel za UZ 260g</t>
  </si>
  <si>
    <t>Gel mora imeti primerno viskoznost, da poskrbi za dober kontakt med kožo in UZ sondo, ne sme biti sluzast ali lepljiv. Hipoalergen, vodotopen in brez barve. Narejen mora biti na vodni osnovi, ne sme poškodovati UZ sond, ali na njih puščati sledi barve.</t>
  </si>
  <si>
    <t>Kontaktni gel za UZ 5000g</t>
  </si>
  <si>
    <t>Z nastavkom za pretakanje v manjšo embalažo. Pretakanje mora biti lahko za uporabnika.</t>
  </si>
  <si>
    <t>SKUPNA VREDNOST PODSKLOP 3.12. v EUR:</t>
  </si>
  <si>
    <t>PODSKLOP 3.13. TRAKOVI ZA CTG</t>
  </si>
  <si>
    <t>Trakovi za CTG</t>
  </si>
  <si>
    <t>Papir za CTG Philipps Avalon, FM20, FM30, M1353A</t>
  </si>
  <si>
    <t>kompatibilno z opisanimi aparati.</t>
  </si>
  <si>
    <t>SKUPNA VREDNOST PODSKLOP 3.13. v EUR:</t>
  </si>
  <si>
    <t>Enakovredno kot UPP110HG</t>
  </si>
  <si>
    <t>SKUPNA VREDNOST PODSKLOP 3.14. v EUR:</t>
  </si>
  <si>
    <t>SKUPNA VREDNOST SKLOPA 3. v EUR</t>
  </si>
  <si>
    <t>PODSKLOP 3.1. SENZORJI ZA MERJENJE SpO2 ZA OXIMAX™</t>
  </si>
  <si>
    <t>Senzor SpO2 kompatibilen s tehnologijo Oximax™, za enkratno uporabo, lepljiv, hipoalergeno lepilo.</t>
  </si>
  <si>
    <t>PODSKLOP 3.2. SENZORJI ZA MERJENJE SpO2 IN CO2 ZA MONITORJE NIHON KOHDEN</t>
  </si>
  <si>
    <t>Senzor SpO2 za ušesno ščipalko</t>
  </si>
  <si>
    <t>nastavek za merjenje CO2 preko tubusa &gt;7 kg</t>
  </si>
  <si>
    <t>Elektroda za EKG monitoring na podlagi iz pene s hipoalergenim lepilom. Lepljivost mora omogočati zanesljiv signal do treh dni od namestitve. Po odstranitvi na koži ne sme pustiti sledi lepila. ZAŽELJENO PAKIRANJE PO 3-6 ELEKTROD</t>
  </si>
  <si>
    <t>SKLOP 4. PRIPOMOČKI ZA FIZIOTERAPIJO</t>
  </si>
  <si>
    <t>PODSKLOP 4.1. KINEZIOLOŠKI TRAK</t>
  </si>
  <si>
    <t>Kineziološki trak, vodoodporen, zračen po celi površini in prijazen do kože, z elastičnostjo primerljivo elastičnosti kože pri ljudeh. Enakovredno kot Nasara</t>
  </si>
  <si>
    <t>kineziološki trak 5 cm x 5 m zelen</t>
  </si>
  <si>
    <t>kineziološki trak 5 cm x 5 m moder</t>
  </si>
  <si>
    <t>kineziološki trak 5 cm x 5 m rdeč</t>
  </si>
  <si>
    <t>kineziološki trak 5 cm x 5 m kožne barve</t>
  </si>
  <si>
    <t>SKUPNA VREDNOST PODSKLOP 4.1. v EUR:</t>
  </si>
  <si>
    <t>Spirometer za dihalne vaje</t>
  </si>
  <si>
    <t>Spirometer za dihalne vaje z enosmerno valvulo, z graduirano skalo, kapaciteta 4000 ml. Enakovredno kot Coach 2 4000 Volume Incentive Spirometer</t>
  </si>
  <si>
    <t>Flutter</t>
  </si>
  <si>
    <t xml:space="preserve">Mehanski pripomoček za čiščenje dihalnih poti flutter. Omogoča boljše izkašljevanje, vpliva na večjo predihanost pljuč in zmanjša občutek dispneje.  </t>
  </si>
  <si>
    <t>Enakovredno kot Valutrode VTX50100</t>
  </si>
  <si>
    <t>Enakovredno kot Valutorde CF4065</t>
  </si>
  <si>
    <t>elektroda samolepilna okrogla s premerom 32mm</t>
  </si>
  <si>
    <t>Enakovredno kot Valutorde CF3200</t>
  </si>
  <si>
    <t>SKUPNA VREDNOST PODSKLOP 4.5. v EUR:</t>
  </si>
  <si>
    <t>elektroda samolepilna s snap sistemom pripenjanja na gumb 5x10 cm</t>
  </si>
  <si>
    <t>elektroda samolepilna s snap sistemom pripenjanja na gumb 5x5 cm</t>
  </si>
  <si>
    <t>SKUPNA VREDNOST PODSKLOP 4.6. v EUR:</t>
  </si>
  <si>
    <t>spužvaste gobice Ø 65 mm</t>
  </si>
  <si>
    <t>SKUPNA VREDNOST PODSKLOP 4.7. v EUR:</t>
  </si>
  <si>
    <t>gel blazinice za samostoječi UZ</t>
  </si>
  <si>
    <t>Za uporabo v fizioterapiji za samostoječi UZ, premer blazinice 33 mm, enakovredno kot Gelpad StatUS 3442941</t>
  </si>
  <si>
    <t>SKUPNA VREDNOST PODSKLOP 4.8. v EUR:</t>
  </si>
  <si>
    <t>Toplo hladna obloga</t>
  </si>
  <si>
    <t>Velikost 11 x 27 cm</t>
  </si>
  <si>
    <t>Velikost 20 x 30cm</t>
  </si>
  <si>
    <t>SKUPNA VREDNOST SKLOPA 4. v EUR</t>
  </si>
  <si>
    <t>PODSKLOP 4.2. SPIROMETER</t>
  </si>
  <si>
    <t>PODSKLOP 4.3. PRIPOMOČEK ZA ČIŠČENJE DIHALNIH POTI</t>
  </si>
  <si>
    <t>PODSKLOP 4.4. ELEKTRODE ZA ELEKTRIČNO MIŠIČNO STIMULACIJO ZA TENS</t>
  </si>
  <si>
    <t>SKUPNA VREDNOST PODSKLOP 4.3. v EUR:</t>
  </si>
  <si>
    <t>SKUPNA VREDNOST PODSKLOP 4.2. v EUR:</t>
  </si>
  <si>
    <t>SKUPNA VREDNOST PODSKLOP 4.4. v EUR:</t>
  </si>
  <si>
    <t>PODSKLOP 4.5. ELEKTRODE ZA ELEKTRIČNO MIŠIČNO STIMULACIJO ZA COMPEX</t>
  </si>
  <si>
    <t>PODSKLOP 4.6. SPUŽVASTE GOBICE ZA ELEKTRODE</t>
  </si>
  <si>
    <t>PODSKLOP 4.7. GEL BLAZINICE ZA SAMOSTOJEČI UZ</t>
  </si>
  <si>
    <t>PODSKLOP 4.8. TOPLO/HLADNE OBLOGE</t>
  </si>
  <si>
    <t>elektroda samolepilna pravokotna50mmx90mm, dovoljeno odstopanje v dimenziji je do +/-10%</t>
  </si>
  <si>
    <t>elektroda samolepilna ovalna ali pravokotna 50mmx50mm, dovoljeno odstopanje v dimenziji je do +/-10%</t>
  </si>
  <si>
    <t>Hladno topli obkladek napolnjen z gelom za lajšanje bolečin. Material iz katerega je artikel izdelan mora dovoljevati čiščenje in razkuževanje. Dovoljeno odstopanje v dimneziji do +/-10%</t>
  </si>
  <si>
    <t>SKLOP 5. PRIPOMOČKI ZA ZAGOTAVLJANJE VARNOSTI PACIENTA</t>
  </si>
  <si>
    <t>PODSKLOP 5.1.  PRIPOMOČKI ZA FIKSACIJO PACIENTA NA MAGNET</t>
  </si>
  <si>
    <t>Pas za fiksacijo rok z magnetno ključavnico</t>
  </si>
  <si>
    <t>Fiksacija z zanesljivim sistemom zapenjanja in odpenjanja pasov. Enakovredno kot Segufix 2204-M.</t>
  </si>
  <si>
    <t>Magnetni ključ</t>
  </si>
  <si>
    <t>Magnet za odpiranje pasov Segufix</t>
  </si>
  <si>
    <t>SKUPNA VREDNOST PODSKLOP 5.1. v EUR:</t>
  </si>
  <si>
    <t>PODSKLOP 5.2.  PRIPOMOČKI ZA FIKSACIJO PACIENTA Z VARNOSTNIM OBROČEM</t>
  </si>
  <si>
    <t>Zunanji sloj je izdelan iz mehkega velurja in omogoča prilagoditev ter enostavno in hitro Velcro pritrditev, z varnostnom obročem. Notranja tkanina je iz hipo-alergenega belega bombaža, ki diha. Preprečuje poškodbe kože. Enostavni za vzdrževanje.</t>
  </si>
  <si>
    <t>pas za fiksacijo rok in/ali nog</t>
  </si>
  <si>
    <t>Lahko se uporabljajo izmenično za zadrževanje zapestja ali gležnja. Enakovredno kot Salvacel SVC 2476</t>
  </si>
  <si>
    <t>par</t>
  </si>
  <si>
    <t>rokavica zaščitna velikost srednja</t>
  </si>
  <si>
    <t>Enakovredno kot Salvacel SVC 2500</t>
  </si>
  <si>
    <t>rokavica zaščitna velikost velika</t>
  </si>
  <si>
    <t>Enakovredno kot Salvacel SVC 2510</t>
  </si>
  <si>
    <t>opetnik/komolčnik zaščitni</t>
  </si>
  <si>
    <t>Opetnik/komolčnik  zaščitni zagotavlja udoben in stabilen položaj, razbremeni pritisk na predelih pet in komolcev ter izboljša počitek in kakovost bolnikovega spanca. Polnilo s silikoniziranimi votlimi vlakni ponuja visoko tlačno disperzijsko zmogljivost, zaradi česar je izdelek zelo udoben za pacienta, ter preprečuje mikropoškodbe tkiv ob daljšem ležanju. Za enkratno uporabo.</t>
  </si>
  <si>
    <t>SKUPNA VREDNOST PODSKLOP 5.2. v EUR:</t>
  </si>
  <si>
    <t>PODSKLOP 5.3. TRAK IDENTIFIKACIJSKE  ZA PACIENTE</t>
  </si>
  <si>
    <t>trak identifikacijski za odrasle</t>
  </si>
  <si>
    <t>Trak identifikacijski za odrasle, hipoalergen, vodoodporen, trajno zapenjanje, silikonski, s kartončkom.</t>
  </si>
  <si>
    <t>Trak identifikacijski srednji</t>
  </si>
  <si>
    <t>Trak identifikacijski za otroke, hipoalergen, vodoodporen, trajno zapenjanje, silikonski, s kartončkom.</t>
  </si>
  <si>
    <t>Trak identifikacijski mali</t>
  </si>
  <si>
    <t>Trak identifikacijski za male otroke , hipoalergen, vodoodporen, trajno zapenjanje, silikonski, s kartončkom.</t>
  </si>
  <si>
    <t>Zapestnice smrečice za novorojenčke</t>
  </si>
  <si>
    <t>Neoštevilčena zapestnica za uporabo pri novorojencih, hipoalergena, vodoodporna, silikonska.</t>
  </si>
  <si>
    <t>Trak identifikacijski za porodnico in novorojenčka</t>
  </si>
  <si>
    <t>trak identifikacijski za umrle</t>
  </si>
  <si>
    <t>Trak identifikacijski za umrle, dolžina traku vsaj 20cm, vodoodporen, s kartončom za identifikacijo umrlega - vznožni listek</t>
  </si>
  <si>
    <t>trak  za označevanje postelj</t>
  </si>
  <si>
    <t>trak  za označevanje postelj pri pacientih, ki so ocenjeni kot ogroženi za padec, rdeče barve. Za večkratno uporabo, možnost razkuževanja, velikost 9x5cm (zunanje mere)</t>
  </si>
  <si>
    <t>SKUPNA VREDNOST PODSKLOP 5.3. v EUR:</t>
  </si>
  <si>
    <t>PODSKLOP 5.4. OPORNICA ZA OTROŠKE OKONČINE</t>
  </si>
  <si>
    <t>Opornica za otroške okončine</t>
  </si>
  <si>
    <t>Opornica za otroške okončine, katera se uporablja med IV aplikacijo kanile pri novorojenčkih, dojenčkih, malih otrocih. Uporablja se za zapestje roke in noge.Preprečuje premikanje okončine ter daje podporo. Enostavna in praktična za uporabo. Lahko se oblikuje v tri dimenzije (navzdol, navzgor, desno, levo) z roko in ostane stabilna v željeni poziciji.   Nežno podpira zapestja, bombaž,  strukturirana površina na dotik kože absorbira pot. Ne povzroča alergij in draženja.S povezovalnimi trakovi in ​​ježkom. Ključavnica omogoča varno pritrditev zapestja. Gama sterilizirana.</t>
  </si>
  <si>
    <t>S: 3x8,5cm</t>
  </si>
  <si>
    <t>M:4x10cm</t>
  </si>
  <si>
    <t>L:4,3x12,3cm</t>
  </si>
  <si>
    <t>SKUPNA VREDNOST PODSKLOP 5.4. v EUR:</t>
  </si>
  <si>
    <t>SKUPNA VREDNOST SKLOPA 5. v EUR</t>
  </si>
  <si>
    <t xml:space="preserve"> </t>
  </si>
  <si>
    <t>SKLOP 6. OSTALI MEDICINSKO POTROŠNI MATERIAL</t>
  </si>
  <si>
    <t>PODSKLOP 6.1. DROBILEC IN REZILO ZA TABLETE</t>
  </si>
  <si>
    <t>Drobilec tablet</t>
  </si>
  <si>
    <t>Izdelan iz trde plastike, z močnim navojem, ki omgoča fino in enostavno drobljenje tablet. Možnost čiščenja in razkuževanja.</t>
  </si>
  <si>
    <t>Rezilo za tablete</t>
  </si>
  <si>
    <t>Izdelano iz trde plastike, s kovinskim rezilom. Možnost čiščenja in razkuževanja.</t>
  </si>
  <si>
    <t>SKUPNA VREDNOST PODSKLOP 6.1. v EUR:</t>
  </si>
  <si>
    <t>PODSKLOP 6.2. VSEBNIK ZA ZDRAVILA DNEVNI</t>
  </si>
  <si>
    <t>Vsebnik za zdravila dnevni</t>
  </si>
  <si>
    <t>Dnevni vsebnik za shranjevanje zdravil, razdeljen na štiri dele (zjutraj, opoldne, popoldne, zvečer), izdelan iz trde plastike, na voljo v različnih barvah. Za večkratno uporabo, možnost čiščenja in razkuževanja. Enakovredno kot Dnevni vsebnik za zdravila Curk</t>
  </si>
  <si>
    <t>SKUPNA VREDNOST PODSKLOP 6.2. v EUR:</t>
  </si>
  <si>
    <t>Posodice za blato z žličko</t>
  </si>
  <si>
    <t>Plastična posodica za vzorčenje blata, urina ali sputuma z žličko s pokrovčkom na navoj. Posodica mora zagotavljati zanesljivo zapiranje s pokrovom tako, da tekočina ne izteka iz posodice.</t>
  </si>
  <si>
    <t>SKUPNA VREDNOST PODSKLOP 6.4. v EUR:</t>
  </si>
  <si>
    <t>Sponka za popek</t>
  </si>
  <si>
    <t>Iz plastike, za enkratno uporabo, posamezno sterilno pakiranje. Zanesljivo zapiranje sponke.</t>
  </si>
  <si>
    <t>Ligatura za popek</t>
  </si>
  <si>
    <t>Pletivo iz dveh niti 100% česane preje  za prevezovanje popka pri novorojenčkih. Posamezno sterilno pakiranje.</t>
  </si>
  <si>
    <t>SKUPNA VREDNOST PODSKLOP 6.5. v EUR:</t>
  </si>
  <si>
    <t>Očala zaščitna za novorojenca</t>
  </si>
  <si>
    <t>za obseg glavice med 20 in 25 cm</t>
  </si>
  <si>
    <t xml:space="preserve"> za obseg glavice med 26 in 32 cm</t>
  </si>
  <si>
    <t xml:space="preserve"> za obseg glavice med 33 in 38 cm</t>
  </si>
  <si>
    <t>SKUPNA VREDNOST PODSKLOP 6.6. v EUR:</t>
  </si>
  <si>
    <t>Nastavek za hranjenje dojenčka z brizgalko</t>
  </si>
  <si>
    <t>Enakovredno kot Medela FingerFeeder</t>
  </si>
  <si>
    <t>Vrečke za zamrzovanje in shranjevanje mleka</t>
  </si>
  <si>
    <t>Vrečke so izdelane iz materiala, ki ščitijo in ohranjajo kvalitetno materino mleko; omogočeno je zčrpavanje neposredno v vrečko brez prelivanja, na črpalko se jo namesti namesto stekleničke; primerne so za zamrzovanje; so samostoječe, imajo enostavno zapiranje; pakiranje je sterilno (za enkratno uporabo) z možnostjo pisanja na vrečke.
Enako ali enakovredno kot Medela vrečke za zamrzovanje in shranjevanje mleka</t>
  </si>
  <si>
    <t>SKUPNA VREDNOST PODSKLOP 6.7. v EUR:</t>
  </si>
  <si>
    <t>Ščitnik za prsne bradavice - mali</t>
  </si>
  <si>
    <t>Izdelan iz silkona. Brez BPA.</t>
  </si>
  <si>
    <t>SKUPNA VREDNOST PODSKLOP 6.8. v EUR:</t>
  </si>
  <si>
    <t>Urinski test za ugotavljanje zgodnje nosečnosti</t>
  </si>
  <si>
    <t>Več kot 99% zanesljivost od prvega dne izostale menstruacije. Test mora prikazati kontrolni podatek o delovanju testa in podatek o pozitivnem ali negativnem rezultatu. Konica testa s plastičnim pokrovčkom, ki ga lahko zapremo po aplikaciji urina.</t>
  </si>
  <si>
    <t>SKUPNA VREDNOST PODSKLOP 6.9. v EUR:</t>
  </si>
  <si>
    <t>Test - prezgodnji porod</t>
  </si>
  <si>
    <t>Obposteljni test, ki predvideva prezgodnji porod pri asimptomatičnih nosečnicah visokega tveganja. Enakovredno kot ACTIM PARTUS test.</t>
  </si>
  <si>
    <t>Test odtekanja plodovnice</t>
  </si>
  <si>
    <t>Obposteljni test, ki zazna razpok plodnika in posledično odtekanje plodovnice. Enakovredno kot ACTIM PROM test.</t>
  </si>
  <si>
    <t>SKUPNA VREDNOST PODSKLOP 6.10. v EUR:</t>
  </si>
  <si>
    <t>Izdelana iz pleksi stekla ali PVC, gladka, brez reber, bela</t>
  </si>
  <si>
    <t>SKUPNA VREDNOST PODSKLOP 6.11. v EUR:</t>
  </si>
  <si>
    <t>Ledvičke PVC trde</t>
  </si>
  <si>
    <t>SKUPNA VREDNOST PODSKLOP 6.12. v EUR:</t>
  </si>
  <si>
    <t>Regulatorne zahteve in directive:</t>
  </si>
  <si>
    <t> Skladno z : Medical Device Directive 93/42/EC Class1</t>
  </si>
  <si>
    <t> Popolna macerabilnost</t>
  </si>
  <si>
    <t> Product Specification Assessment PAS 29:1999</t>
  </si>
  <si>
    <t> ISO 9001:2015 / ISO 14001:2015</t>
  </si>
  <si>
    <t>Testiranje o zadrževanje tekočine</t>
  </si>
  <si>
    <t>Moška urinska steklenica iz papirnate pulpe</t>
  </si>
  <si>
    <t>Ledvička iz papirnate pulpe</t>
  </si>
  <si>
    <t>Nočna posoda iz papirnate pulpe</t>
  </si>
  <si>
    <t>SKUPNA VREDNOST PODSKLOP 6.13. v EUR:</t>
  </si>
  <si>
    <t>Čaša plastična 500ml</t>
  </si>
  <si>
    <t>500 ml, prosojna, z izlivom, z odtisnjeno graduacijo.</t>
  </si>
  <si>
    <t>Čaša plastična 250ml</t>
  </si>
  <si>
    <t>250 ml, prosojna, z izlivom, z odtisnjeno graduacijo.</t>
  </si>
  <si>
    <t>SKUPNA VREDNOST PODSKLOP 6.14. v EUR:</t>
  </si>
  <si>
    <t>Vrč merilni plastični 2000 ml</t>
  </si>
  <si>
    <t>Prozoren z izlivom in ročajem, z vtisnjeno graduacijo.</t>
  </si>
  <si>
    <t>Vrč merilni plastični 3000 ml</t>
  </si>
  <si>
    <t>SKUPNA VREDNOST PODSKLOP 6.15. v EUR:</t>
  </si>
  <si>
    <t>Vrč konični s podstavkom 500 ml</t>
  </si>
  <si>
    <t>SKUPNA VREDNOST PODSKLOP 6.16. v EUR:</t>
  </si>
  <si>
    <t>Centrifugirka 50 ml</t>
  </si>
  <si>
    <t>SKUPNA VREDNOST PODSKLOP 6.17. v EUR:</t>
  </si>
  <si>
    <t>Zabojnik za ostre/infektivne predmete , kateri se barvno razlikuje od zabojnikov za viale in ampule( steklovino)  omogoča neovirano odlagaje odpadkov in hkrati preprečuje njihovo izpadanje pri rokovanju, s pokrovom, ki omogoča varno-hermetično zapiranje. Material iz katerega je izdelan je odporen na ostre predmete, tekočine in kemikalije. Okrogel ali kvadraten, okvirne dimenzije: 9-10x9-10x13 cm.</t>
  </si>
  <si>
    <t>Zabojnik za ostre/infektivne predmete, kateri se barvno razlikuje od zabojnikov za viale in ampule( steklovino) , omogoča neovirano odlagaje odpadkov in hkrati preprečuje njihovo izpadanje pri rokovanju, s pokrovom, ki omogoča varno-hermetično zapiranje. Material iz katerega je izdelan je odporen na ostre predmete, tekočine in kemikalije. Kvadraten, okvirne dimenzije: 16-17x16-17x22-23 cm.</t>
  </si>
  <si>
    <t>Zabojnik za ostre/infektivne predmete , kateri se barvno razlikuje od zabojnikov za viale in ampule ( steklovino) , omogoča neovirano odlagaje odpadkov in hkrati preprečuje njihovo izpadanje pri rokovanju, s pokrovom, ki omogoča varno-hermetično zapiranje. Material iz katerega je izdelan je odporen na ostre predmete, tekočine in kemikalije. Kvadraten, okvirne dimenzije: 21-22x21-22x19-20 cm.</t>
  </si>
  <si>
    <t>SKUPNA VREDNOST PODSKLOP 6.18. v EUR:</t>
  </si>
  <si>
    <t>Zabojnik 4l ,dovoljeno odstopanje v volumnu +/-15%</t>
  </si>
  <si>
    <t>Zabojnik za ostre predmete kateri se barvno razlikuje od zabojnikov za ostre predmete, omogoča neovirano odlagaje odpadkov in hkrati preprečuje njihovo izpadanje pri rokovanju, s pokrovom, ki omogoča varno-hermetično zapiranje. Material iz katerega je izdelan je odporen na ostre predmete, tekočine in kemikalije.</t>
  </si>
  <si>
    <t>Zabojnik 1,5l , dovoljeno odstopanje v volumnu +/-15%</t>
  </si>
  <si>
    <t>Zabojnik za ostre predmete, kateri se barvno razlikuje od zabojnikov za ostre predmete, omogoča neovirano odlagaje odpadkov in hkrati preprečuje njihovo izpadanje pri rokovanju, s pokrovom, ki omogoča varno-hermetično zapiranje. Material iz katerega je izdelan je odporen na ostre predmete, tekočine in kemikalije.</t>
  </si>
  <si>
    <t>SKUPNA VREDNOST PODSKLOP 6.19. v EUR:</t>
  </si>
  <si>
    <t>Magnet za štetje igel</t>
  </si>
  <si>
    <t>Magnet za štetje igel, dvojni, 30 pozicij. Enakovredno kot Arc Royal AR-250104</t>
  </si>
  <si>
    <t>Vrečka za štetje OP tamponov</t>
  </si>
  <si>
    <t>Vrečka za štetje operacijskih tamponov in zložencev, prozorna. Omogoča shranjevanje 10 zložencev velikosti 10x10 cm. Enakovredno kot Arc Royal AR-25500NS</t>
  </si>
  <si>
    <t>SKUPNA VREDNOST PODSKLOP 6.20. v EUR:</t>
  </si>
  <si>
    <t>Britvice kirurške sterilne</t>
  </si>
  <si>
    <t>Britvica mora biti primerna za medicinsko uporabo z dvojnim ostrim rezilom, ki preprečuje poškodbe kože. Za enkratno uporabo, posamično sterilno pakiranje. Pakiranje do 50 kos ali možnost naročanja po posameznih kosih.</t>
  </si>
  <si>
    <t>Britvice kirurške nesterilne</t>
  </si>
  <si>
    <t>Britvica mora biti primerna za medicinsko uporabo z dvojnim ostrim rezilom, ki preprečuje poškodbe kože. Za enkratno uporabo, nesterilna.</t>
  </si>
  <si>
    <t>SKUPNA VREDNOST PODSKLOP 6.21. v EUR:</t>
  </si>
  <si>
    <t>Cevke za pitje dolžine 20cm</t>
  </si>
  <si>
    <t>Cevke se narejene iz medicinskega PVC materiala, za enkratno uporabo. Morajo biti upogljive in mehke.</t>
  </si>
  <si>
    <t>SKUPNA VREDNOST PODSKLOP 6.22. v EUR:</t>
  </si>
  <si>
    <t>Cevke se narejene iz ekološkega (razgradljivega) materiala, pregibne, za enkratno uporabo.</t>
  </si>
  <si>
    <t>SKUPNA VREDNOST PODSKLOP 6.23. v EUR:</t>
  </si>
  <si>
    <t>Mini klizma pripravljena za uporabo, volumen 50-60ml</t>
  </si>
  <si>
    <t>Za aplikacijo pripravljena raztopina, ki hitro in učinkovito zmehča stolico pri zaprtju ali pri pripravi za preiskave ali operacije. Enakovredno kot Clyssie B. Braun</t>
  </si>
  <si>
    <t>SKUPNA VREDNOST PODSKLOP 6.25. v EUR:</t>
  </si>
  <si>
    <t>Cevka črevesna, dolžine 40cm. Mehak, zaprt, zaokrožen vrh. PVC material, je maksimalno fleksibilna, so lahko upogljive in prijetne za rokovanja. Ne vsebuje phtalatov (DEHP). Matirana- nepolirana površina cevke omogoča minimalno uporabo maziv. Ima dve stranski odprtini, ki sta postavljeni diagonalno. Stranske luknje so dimenziobnizirane na dimenzijo cevi in oblikovane tako, da omogočajo drenažo brez zastojev. Priključki so barvno kodirani, ter omogočajo hitro in enostavno identifikacijo CH-ja. Izdelek je sterilen.</t>
  </si>
  <si>
    <t>Črevesne cevke CH18</t>
  </si>
  <si>
    <t>Črevesne cevke CH22</t>
  </si>
  <si>
    <t>Črevesne cevke CH25</t>
  </si>
  <si>
    <t>Črevesne cevke CH30</t>
  </si>
  <si>
    <t>Črevesne cevke CH32</t>
  </si>
  <si>
    <t>SKUPNA VREDNOST PODSKLOP 6.26. v EUR:</t>
  </si>
  <si>
    <t>Posoda mora biti trda z možnostjo čiščenja in razkuževanja. Artikel mora imeti držalo za obešanje irigatorja na stojalo, nad nivojem bolnika.</t>
  </si>
  <si>
    <t>SKUPNA VREDNOST PODSKLOP 6.27. v EUR:</t>
  </si>
  <si>
    <t>Hitri obposteljni test za določanje krvne skupine s folijo</t>
  </si>
  <si>
    <t>Enakovredno Serafol kartice AB0.</t>
  </si>
  <si>
    <t>SKUPNA VREDNOST PODSKLOP 6.29. v EUR:</t>
  </si>
  <si>
    <t>Lopatice za jezik lesene</t>
  </si>
  <si>
    <t>Izdelane iz lesa, za diagnostično preiskavo ustne votline, zaobljeni robovi in gladka površina, ki preprečujeta poškodbe. Dimenzija cca. 15 cm x 1,7 cm</t>
  </si>
  <si>
    <t>Nastavki za termometer - ušesni</t>
  </si>
  <si>
    <t>Nastavki za ušesni termometer Genius 2 303000. Enakovredno kot Nastavek za termometer Genius 2 303030</t>
  </si>
  <si>
    <t>SKUPNA VREDNOST PODSKLOP 6.30. v EUR:</t>
  </si>
  <si>
    <t>Nastavki Echocheck T3E</t>
  </si>
  <si>
    <t>Nastavki za aparat za merjenje sluha Echochek. Primerni za majhne novorojenčke in nedonošenčke z ušesnim kanalom cca 3 mm.</t>
  </si>
  <si>
    <t>Nastavki Echocheck T4,5C</t>
  </si>
  <si>
    <t>Nastavki za aparat za merjenje sluha Echochek. Primerni za majhne novorojenčke z ušesnim kanalom cca 4,5 cm.</t>
  </si>
  <si>
    <t>SKUPNA VREDNOST PODSKLOP 6.31. v EUR:</t>
  </si>
  <si>
    <t>Termometer telesni digitalni</t>
  </si>
  <si>
    <t>Termometer telesni brez živega srebra</t>
  </si>
  <si>
    <t>SKUPNA VREDNOST PODSKLOP 6.32. v EUR:</t>
  </si>
  <si>
    <t>Lopatica za vaginalni bris</t>
  </si>
  <si>
    <t>Lopatice morajo biti lesene in gladke, pakiranje največ 100 kos v zavitku.</t>
  </si>
  <si>
    <t>Palčke za jod, dolžine 30 cm</t>
  </si>
  <si>
    <t>Palčke morajo biti lesene in gladke, pakiranje največ 100 kos v zavitku.</t>
  </si>
  <si>
    <t>SKUPNA VREDNOST PODSKLOP 6.33. v EUR:</t>
  </si>
  <si>
    <t>Prezervativi</t>
  </si>
  <si>
    <t>Prezervativi za uporabo pri UZ preiskavah, lubricirani, brez lateksa.</t>
  </si>
  <si>
    <t>SKUPNA VREDNOST PODSKLOP 6.34. v EUR:</t>
  </si>
  <si>
    <t>Cev silikonska vakuum 7x13 mm 10 m</t>
  </si>
  <si>
    <t>mehka, upogljiva cev, silikonska, v kolutu.</t>
  </si>
  <si>
    <t>SKUPNA VREDNOST PODSKLOP 6.35. v EUR:</t>
  </si>
  <si>
    <t>Nastavek za inhalator z masko - odrasli</t>
  </si>
  <si>
    <t>Nastavek z masko za pomoč pri uporabi inhalatorja za odrasle in otroke &gt; 5 let. Enakovredno kot AeroChamber Plus Flow-Vu modra</t>
  </si>
  <si>
    <t>Nastavek za inhalator z masko - otroški</t>
  </si>
  <si>
    <t>Nastavek z masko za pomoč pri uporabi inhalatorja za otroke 2- 5 let. Enakovredno kot AeroChamber Plus Flow-Vu rumena</t>
  </si>
  <si>
    <t>SKUPNA VREDNOST PODSKLOP 6.36. v EUR:</t>
  </si>
  <si>
    <t>Posoda za sukcijo 1-1,5 l</t>
  </si>
  <si>
    <t>Posoda za sukcijo 2,5-3 l</t>
  </si>
  <si>
    <t>Vrečka za sukcijo 1-1,5 l z gelom ali brez</t>
  </si>
  <si>
    <t>Kompatibilna s posodo za sukcijo 1-1,5 l</t>
  </si>
  <si>
    <t>Vrečka za sukcijo 2,5-3 l z gelom ali brez</t>
  </si>
  <si>
    <t>Kompatibilna s posodo za sukcijo 2,5-3 l</t>
  </si>
  <si>
    <t>SKUPNA VREDNOST PODSKLOP 6.37. v EUR:</t>
  </si>
  <si>
    <t>Posoda za sukcijo 2 l</t>
  </si>
  <si>
    <t>Vrečka za sukcijo 2 l z gelom ali brez</t>
  </si>
  <si>
    <t>Kompatibilna s posodo za sukcijo 2 l</t>
  </si>
  <si>
    <t>SKUPNA VREDNOST PODSKLOP 6.38. v EUR:</t>
  </si>
  <si>
    <t>Vrečka za bruhanje</t>
  </si>
  <si>
    <t>Fiksacijski obliž za epiduralne katetre</t>
  </si>
  <si>
    <t>Fiksacijski obliž za epiduralne katetre, s hidrokoloidom, trojna fiksacija, preprečuje kontaminacijo vbodnega mesta, prozorni material omogoča nadzor nad vbodnim mestom, omogoča umivanje pacienta kljub vstavljenemu katetru, preprečuje knikanje katetra, s perforacijo za enostavnejšo zamenjavo, uporaba obliža do enega tedna, sterilen.</t>
  </si>
  <si>
    <t>SKUPNA VREDNOST PODSKLOP 6.40. v EUR:</t>
  </si>
  <si>
    <t>Posodica za vzorce</t>
  </si>
  <si>
    <t>Posodica s fiksatorjem 10% nevtralna in puferirana raztopina formalina, vsebuje formaldehid v koncentraciji 4% (w/v).</t>
  </si>
  <si>
    <t>velikost 15 ml</t>
  </si>
  <si>
    <t>velikost 60 ml</t>
  </si>
  <si>
    <t>velikost 120 ml</t>
  </si>
  <si>
    <t>Velikost 250 ml</t>
  </si>
  <si>
    <t>SKUPNA VREDNOST PODSKLOP 6.41. v EUR:</t>
  </si>
  <si>
    <t>velikost 500 ml</t>
  </si>
  <si>
    <t>velikost 1000ml</t>
  </si>
  <si>
    <t>SKUPNA VREDNOST PODSKLOP 6.42. v EUR:</t>
  </si>
  <si>
    <t>ščetka za ginekološki bris</t>
  </si>
  <si>
    <t>Ščetka za ginekološki bris.Paličica ne sme biti premehka, prav tako ščetine.  Glavica ščetke mora imeti krožno nanizane ščetine in biti trdno spojena z držalom, da se ne more sneti. Ščetka zaščitena v prozorni cevki, da se ščetine ne sploščijo. Sterilno posamično pakiranje. Enakovredno kot Metaloplast 2220</t>
  </si>
  <si>
    <t>SKUPNA VREDNOST PODSKLOP 6.43. v EUR:</t>
  </si>
  <si>
    <t>Kirurški kožni marker</t>
  </si>
  <si>
    <t>Kirurški kožni marker, sterilno posamično pakiranje. Netoksično in nedražeče barvilo, ki se ob nanosu ne packa, običajna konica. Pakiranje do 25 kom. Enakovredno kot Devon Skinmarker Covidien Regular tip 31145819</t>
  </si>
  <si>
    <t>Polnilo za kirurški spenjalnik</t>
  </si>
  <si>
    <t>SKUPNA VREDNOST PODSKLOP 6.46. v EUR:</t>
  </si>
  <si>
    <t>Odstranjevalec sponk za kožo</t>
  </si>
  <si>
    <t>Klešče za enostavno odstranjevanje manjših sponk za kožo, za 1x uporabo. Enakovredno kot 3M Precise SR-3.</t>
  </si>
  <si>
    <t>SKUPNA VREDNOST PODSKLOP 6.47. v EUR:</t>
  </si>
  <si>
    <t>Zaščitna folija</t>
  </si>
  <si>
    <t>Zaščitna dvostransko metalizirana srebrno-zlata folija za toplotno zaščito ponesrečenca, velikost 160x210 cm.</t>
  </si>
  <si>
    <t>SKUPNA VREDNOST PODSKLOP 6.49. v EUR:</t>
  </si>
  <si>
    <t>Zaščita za oko</t>
  </si>
  <si>
    <t>Sterilna vlažilna komora za oko, ki ima samolepilni rob in na sredini odprtino ovalne oblike na katero je pritrjen plastičen prozoren pokrovček ovalne oblike, ki je izbočen navzven. Posamezno sterilno pakiranje.</t>
  </si>
  <si>
    <t>Povezovalni konekt</t>
  </si>
  <si>
    <t>SKUPNA VREDNOST PODSKLOP 6.50. v EUR:</t>
  </si>
  <si>
    <t>Oljni sprej v pločevinki 300 ml</t>
  </si>
  <si>
    <t>Oljni sprej v pločevinki za nego inštrumentov pred avtoklaviranjem (EN 554/ISO 13683) ali sterilizacijo z vročim zrakom do 180 °C. Oljni film prepušča paro in ne vpliva na učinkovitost postopka sterilizacije. Za zaščito inštrumentov pred korozijo in manjše trenje ob uporabi.</t>
  </si>
  <si>
    <t>Spray za odstranjevanje medicinskih lepil, 50ml</t>
  </si>
  <si>
    <t>Mora biti zasnovan tako, da neboleče in brez poškodb odstranjuje različne vrste medicinskih lepil ( obližev, trakov, stom). Je koži prijazen, spodbuja celjenje ran. Hitro se posuši in ne poslabša lepljivost naslednjega obliža. Lahko se uporablja tudi obrnjen navzdol. Sestava: silikoni, bisabolol, zelena meta, ARC-ekstrakt, butan, propan.</t>
  </si>
  <si>
    <t>lonček za protezo 250ml</t>
  </si>
  <si>
    <t>lonček za protezo 250ml, s signaturo in pokrovom, ki je na navoj</t>
  </si>
  <si>
    <t>SKUPNA VREDNOST SKLOPA 6. v EUR</t>
  </si>
  <si>
    <t>Povezovalni konekt za cevi, v obliki smrečice, izdelan iz polipropilena, 5mm–11mm, posamezno sterilno pakiranje. Enakovredno kot Konekt Sims 8888270207</t>
  </si>
  <si>
    <t>Zabojnik 5l ,dovoljeno odstopanje v volumnu +/-15%</t>
  </si>
  <si>
    <t>Zabojnik 3l, dovoljeno odstopanje v volumnu +/-15%</t>
  </si>
  <si>
    <t>Zabojnik 0,6l  dovoljeno odstopanje v volumnu +/-15%</t>
  </si>
  <si>
    <t>Iz polipropilena, sterilna, konična, dno mora biti ravno, odtisnjena graduacija. Dimenzija 115 x 28 mm, dovoljeno odstopanje do +10%.</t>
  </si>
  <si>
    <t>Prozoren z izlivom in s podstavkom, z vtisnjeno graduacijo. Primeren za sterilizacijo s paro. Enakovredno kot Deltalab 19424</t>
  </si>
  <si>
    <t>Ledvičke morajo biti trde in izdelane iz polipropilena, trpežna, nesterilna, volumen 700 ml z graduacijo. Primerna za sterilizacijo s paro. Dovoljeno odstopanje volumna ledvičke je do +/-10%</t>
  </si>
  <si>
    <t>Fotobanjica, dimenzije 30x40x4,5 cm, dovoljeno odstopanje do +/-10%</t>
  </si>
  <si>
    <t>Fotobanjica, dimenzije 24x30x6 cm, dovoljeno odstopanje do +/-10%</t>
  </si>
  <si>
    <t>Fotobanjica dimenzije 18x24x5 cm, dovoljeno odstopanje do +/-10%</t>
  </si>
  <si>
    <t>Brizga luer lock napolnjena s fiziološko raztopino 20 ml</t>
  </si>
  <si>
    <t>Tridelna brizga luer lock napolnjena s fiziološko raztopino, pripravljena za prebrizgavanje I.V. katetrov in oblikovana tako, da preprečuje refluks krvi v kateter. Na brizgi mora biti kataloška številka, naziv izdelka in rok uporabe. Vsebina brizge mora biti sterilna, posamično sterilno pakiranje.</t>
  </si>
  <si>
    <t>Infuzijski sistem kompatibilen z Braun črpalko, za zaščito zdravil pred svetlobo</t>
  </si>
  <si>
    <t>Brizga za perfuzor, 50ml, za zaščito zdravil pred svetlobo</t>
  </si>
  <si>
    <t>Za aspiracijo manjših količin tekočin iz stekleničk z ozkim vratom – vial. Vbodna igla je lahko nastavljena 7 dni. Posamezno sterilno pakiranje. Enakovredno kot ICU Medical 011-CS-10</t>
  </si>
  <si>
    <r>
      <t>Kateter centralno venski</t>
    </r>
    <r>
      <rPr>
        <sz val="12"/>
        <color rgb="FFFF0000"/>
        <rFont val="Calibri"/>
        <family val="2"/>
        <charset val="238"/>
        <scheme val="minor"/>
      </rPr>
      <t xml:space="preserve"> </t>
    </r>
    <r>
      <rPr>
        <sz val="12"/>
        <color rgb="FF000000"/>
        <rFont val="Calibri"/>
        <family val="2"/>
        <charset val="238"/>
        <scheme val="minor"/>
      </rPr>
      <t>4L, 8.5F, 16 cm, v celoti izdelan iz radiopačnega biokompatibilnega poliuretana za RTG kontrolo lege, ki se zmehča '</t>
    </r>
    <r>
      <rPr>
        <i/>
        <sz val="12"/>
        <color rgb="FF000000"/>
        <rFont val="Calibri"/>
        <family val="2"/>
        <charset val="238"/>
        <scheme val="minor"/>
      </rPr>
      <t>in situ</t>
    </r>
    <r>
      <rPr>
        <sz val="12"/>
        <color rgb="FF000000"/>
        <rFont val="Calibri"/>
        <family val="2"/>
        <charset val="238"/>
        <scheme val="minor"/>
      </rPr>
      <t>' in z oznakami za kontrolo globine vstavitve, noben del ne sme vsebovati lateksa, svetline 16G/14G/18G/18G, pretoki vsaj dist./med1/med2/proks. 2756/5038/1386/1511ml/h, konica katetra mehka, atraumatska in vodljiva, da ob stiku z žilno steno ne povzroča draženja, poškodbe ali perforacijo žile, pri uporabi ne sme kolenčiti, stranska »ušesca« za pričvrstitev na kožo in sponko, ki preprečuje zdrs ali izvlek katetra, prozorni podaljški svetlin za kontrolo infudiranih tekočin in morebitnega vračanja krvi, različno dolgi, barvno označeni in s stiščki. V setu še vodilna žica 0,032'', 60 cm, raven in J vrh z enoročnim uvajalom, uvajalna igla 18G 6,35 cm, brizga 5ml, dilatator in sponka za kateter.</t>
    </r>
  </si>
  <si>
    <r>
      <t>Kateter centralno venski</t>
    </r>
    <r>
      <rPr>
        <sz val="12"/>
        <color rgb="FFFF0000"/>
        <rFont val="Calibri"/>
        <family val="2"/>
        <charset val="238"/>
        <scheme val="minor"/>
      </rPr>
      <t xml:space="preserve"> </t>
    </r>
    <r>
      <rPr>
        <sz val="12"/>
        <color rgb="FF000000"/>
        <rFont val="Calibri"/>
        <family val="2"/>
        <charset val="238"/>
        <scheme val="minor"/>
      </rPr>
      <t>4L, 8.5F, 20 cm, v celoti izdelan iz radiopačnega biokompatibilnega poliuretana za RTG kontrolo lege, ki se zmehča '</t>
    </r>
    <r>
      <rPr>
        <i/>
        <sz val="12"/>
        <color rgb="FF000000"/>
        <rFont val="Calibri"/>
        <family val="2"/>
        <charset val="238"/>
        <scheme val="minor"/>
      </rPr>
      <t>in situ</t>
    </r>
    <r>
      <rPr>
        <sz val="12"/>
        <color rgb="FF000000"/>
        <rFont val="Calibri"/>
        <family val="2"/>
        <charset val="238"/>
        <scheme val="minor"/>
      </rPr>
      <t>' in z oznakami za kontrolo globine vstavitve, noben del ne sme vsebovati lateksa, svetline 16G/14G/18G/18G, pretoki vsaj dist./med1/med2/proks. 2700/5100/1400/1600ml/h, konica katetra mehka, atraumatska in vodljiva, da ob stiku z žilno steno ne povzroča draženja, poškodbe ali perforacijo žile, pri uporabi ne sme kolenčiti, stranska »ušesca« za pričvrstitev na kožo in sponko, ki preprečuje zdrs ali izvlek katetra, prozorni podaljški svetlin za kontrolo infudiranih tekočin in morebitnega vračanja krvi, različno dolgi, barvno označeni in s stiščki. V setu še vodilna žica 0,032'', 60 cm, raven in J vrh z enoročnim uvajalom, uvajalna igla 18G 6,35 cm, brizga 5ml, dilatator in sponka za kateter.</t>
    </r>
  </si>
  <si>
    <t>Sistem transfuzijski mora biti prozorna fleksibilna cev iz medicinskega PVC materiala, ki ne vsebuje sestavnih delov iz lateksa, dolžine 180 do 200 cm, z dvokanalno plastično iglo za prebod zamaška z zračnim filtrom, transparentno kapljalno komoro z 200 µm transfuzijskim filtrom, z regulatorjem s koleščkom za regulacijo hitrosti pretoka in na koncu z luer lock priključkom z zaščitnim pokrovčkom. Sistem je sterilen, apirogen in netoksičen, pakiran posamezno v stični ovoj, ki omogoča enostavno in aseptično odpiranje po robovih. Sistem mora omogočati enostavno nastavitev pretoka.</t>
  </si>
  <si>
    <t>Infuzijski sistem z dvokanalno iglo je dolžine 250 cm, s 15 µm filtrom za delce, brez lateksa, LL nastavek, kompatibilen z infuzijskimi črpalkami proizvajalca B. Braun (Infusomat fmS in Infusomat Space). Enakovredno kot B. Braun 8700036SP</t>
  </si>
  <si>
    <t>Brezigelni konekt, prozoren, brez lateksa,brez kovne, luer lock in luer slip kompatibilen, zaprt sistem, dostop mogoč le z brizgalko ali infuzijskim sistemom. Nudi zaščito pacienta pred vdorom mikroorganizmov. Omogočati mora kontinuirano in intermitentno dovajanje tekočin. Ob uporabi pri aplikaciji tekočin preko črpalk ali perfuzorjev mora zagotavljati nemoteno delovanje. Posamezno sterilno pakiranje. Ne sme biti povratka krvi v konekt.</t>
  </si>
  <si>
    <t>Pretočna vbodna kanila za prebadanje več-dozirnih plastenk in steklenic 3-1000 ml s kratko vitko vbodno iglo, s pripadajočim 0.45 µm bakterijsko-zračnim filtrom. Pokrovček je oblikovan tako, da okrog luer lock dostopnega mesta ustvarja ozek prostor in tako zmanjša možnost direktnih stikov z dostopnim mestom. Dostopno mesto je rahlo pomaknjeno v notranjost pokrovčka. Velika stranska krilca za dober oprijem.</t>
  </si>
  <si>
    <t>Vbodna igla s spojko za dostop brez igle z 0,2 µm zračnim filtrom</t>
  </si>
  <si>
    <t>Hranilna sonda nazogastrična, poliuretanska, radiopačna, z uvajalno žico, dolžine 110 cm, z dodatnim Y konektorjem, s 5g utežjo, sterilno posamično pakiranje. Enakovredno kot Sonda Entriflex</t>
  </si>
  <si>
    <t>Hranilna sonda nazogastrična, poliuretanska, radiopačna, z uvajalno žico, dolžine 109 cm, z varnim enteralnim konektnom ENFit, s 5g utežjo, sterilno posamično pakiranje. Enakovredno kot Sonda Entriflex z ENFit konektom</t>
  </si>
  <si>
    <t>Trak mora biti raztegljiv z luknjami po celotni dolžini, individualno pakiran, izdelan brez lateksa, z gumbom, za enkratno uporabo.</t>
  </si>
  <si>
    <r>
      <t>nosni nastavek za merjenje CO</t>
    </r>
    <r>
      <rPr>
        <vertAlign val="subscript"/>
        <sz val="12"/>
        <color rgb="FF000000"/>
        <rFont val="Calibri"/>
        <family val="2"/>
        <charset val="238"/>
        <scheme val="minor"/>
      </rPr>
      <t>2</t>
    </r>
  </si>
  <si>
    <t>Termopapir za tiskalnik Sonny UP-X898MD širine 110mm v kolutu</t>
  </si>
  <si>
    <t xml:space="preserve">Izdelki zagotavljajo zadrževanje tekočine. </t>
  </si>
  <si>
    <t>Umivalnik iz papirnate pulpe</t>
  </si>
  <si>
    <r>
      <t xml:space="preserve">Vrečka za bruhanje je narejene iz polietilena odpornega na trganje. Ustnik je širok cca11 cm, ter </t>
    </r>
    <r>
      <rPr>
        <sz val="12"/>
        <color rgb="FFFF0000"/>
        <rFont val="Calibri"/>
        <family val="2"/>
        <charset val="238"/>
        <scheme val="minor"/>
      </rPr>
      <t>z</t>
    </r>
    <r>
      <rPr>
        <sz val="12"/>
        <color rgb="FF000000"/>
        <rFont val="Calibri"/>
        <family val="2"/>
        <charset val="238"/>
        <scheme val="minor"/>
      </rPr>
      <t xml:space="preserve"> zarezami omogoča lahko zapiranje uporabljene vrečke. Prostornina vrečke je približno 1 liter.</t>
    </r>
  </si>
  <si>
    <t xml:space="preserve">Irigator PVC 2l + cev priključna </t>
  </si>
  <si>
    <t>Igla injekcijska mora biti iz nerjavečega jekla, z ustrezno ostrino konice (dvojno brušena konica), da je zagotovljena primerna drsljivost in s tem uporabnost, z luer nastavkom, ki je barvno kodiran z ozirom na standardno dimenzijo igle in zaščitnim pokrovčkom, ki se enostavno odstrani z igle, sterilna, za 1x uporabo, posamezno pakirana v stični ovoj, ki omogoča enostavno in aseptično odpiranje po robovih., dovoljeno odstopanje          +/- 5-10%</t>
  </si>
  <si>
    <t xml:space="preserve">Igla za sternalno punkcijo in punkcijo križnice, z možnostjo nastavitve globine punkcije 39-50-83-100mm, velikost 15G, 150mm. Igla ima ostro konico, omogoča lažjo penetracijo in se ne zvija. Ima luer nastavek za aspiracijo, izdelana je po standardih CE in ISO 9001. Ročaj ima ergonomično obliko. Pakirana je v embalaži, ki omogoča enostavno odpiranje. Sterilno posamično pakiranje. </t>
  </si>
  <si>
    <t>PODSKLOP 1.14. LANCETE ZA PRICK TEST</t>
  </si>
  <si>
    <r>
      <t>Kateter osrednji venski perifern</t>
    </r>
    <r>
      <rPr>
        <sz val="12"/>
        <rFont val="Calibri"/>
        <family val="2"/>
        <charset val="238"/>
        <scheme val="minor"/>
      </rPr>
      <t xml:space="preserve">i ENOLUMENSKI </t>
    </r>
  </si>
  <si>
    <t>Kateter osrednji venski periferni 1L, 4F, 55cm, za pritisk do 300 psi, izdelan iz poliuretana, ki se zmehča 'in situ', v zaščitni srajčki, mehke konice 'blue-flex tip', distalno odprt, enolumenski 18G, 'non-tapered' dizajna z enako debelino 4F po celotni dolžini, pretok 660 ml/h, cm graduiran, fleksibilna šivna krilca, štišček, označen lumen, za kratko in dolgotrajno uporabo. Možnost uvajanja katetra preko žice brez uporabe uvajala. Ne vsebuje lateksa. Max pretok tlaka vbrizga 4 ml/sek. V setu z ehogeno insercijsko iglo 21G, 7cm, peel-away uvajalo, nitinol vodilno žico 0,018'', 45cm za enoročno uvajanje in brezšivni fiksater.</t>
  </si>
  <si>
    <t xml:space="preserve">Kateter osrednji venski periferni DVOLUMENSKI </t>
  </si>
  <si>
    <t>Kateter osrednji venski perifern, 2L, 5F, 55cm, za pritisk do 300 psi, izdelan iz poliuretana, ki se zmehča 'in situ', v zaščitni srajčki, mehke konice 'blue-flex tip', distalno odprt, zamaknjeni odprtini za ločeno dovajanje tekočin, dvolumenski 18/18G, 'non-tapered' dizajna z enako debelino 5F po celotni dolžini, pretok dist 480 ml/h, proks. 540 ml/h, cm graduiran, fleksibilna šivna krilca, štišček, označena lumna, za kratko in dolgotrajno uporabo. Možnost uvajanja katetra preko žice brez uporabe uvajala. Ne vsebuje lateksa. Max pretoka tlaka vbrizga 4 ml/sek. V setu z ehogeno insercijsko iglo 21G, 7cm, peel-away uvajalo, nitinol vodilno žico 0,018'', 45cm za enoročno uvajanje in brezšivni fiksater.</t>
  </si>
  <si>
    <t>Kateter osrednji venski periferni TROLUMENSKI</t>
  </si>
  <si>
    <t>Kateter osrednji venski perifern, 3L, 6F, 55cm, za pritisk do 300 psi, izdelan iz poliuretana, ki se zmehča 'in situ', v zaščitni srajčki, mehke konice 'blue-flex tip', distalno odprt, zamaknjeni odprtini za ločeno dovajanje tekočin, trilumenski 17/19/19G, 'non-tapered' dizajna z enako debelino 6F po celotni dolžini, pretok dist.1070 ml/h, medialno 360 ml/h, proks. 390 ml/h,  cm graduiran, fleksibilna šivna krilca, štišček, označeni lumni, za kratko in dolgotrajno uporabo. Možnost uvajanja katetra preko žice brez uporabe uvajala. Ne vsebuje lateksa. Max pretoka tlaka vbrizga 6 ml/sek. V setu z ehogeno insercijsko iglo 21G, 7cm, peel-away uvajalo, nitinol vodilno žico 0,018'', 45cm za enoročno uvajanje in brezšivni fiksater.</t>
  </si>
  <si>
    <t>Kateter centralno venski TROLUMENSKI, dolžine 16cm</t>
  </si>
  <si>
    <t>Kateter centralno venski  ŠTIRILUMENSKI, dolžine 20 cm</t>
  </si>
  <si>
    <t>Kateter centralno venski TROLUMENSKIi, dolžine 20cm</t>
  </si>
  <si>
    <t>Kateter centralno venski ŠTIRILUMENSKI, dolžine 16cm</t>
  </si>
  <si>
    <r>
      <t>Kateter centralno venski antibimkrobni PETLUMENSKI</t>
    </r>
    <r>
      <rPr>
        <sz val="12"/>
        <color rgb="FFFF3300"/>
        <rFont val="Calibri"/>
        <family val="2"/>
        <charset val="238"/>
        <scheme val="minor"/>
      </rPr>
      <t>,</t>
    </r>
    <r>
      <rPr>
        <sz val="12"/>
        <color rgb="FF000000"/>
        <rFont val="Calibri"/>
        <family val="2"/>
        <charset val="238"/>
        <scheme val="minor"/>
      </rPr>
      <t xml:space="preserve"> dolžine 20 cm</t>
    </r>
  </si>
  <si>
    <t>Podaljšek za brizgalko, dolžine 150cm, za zaščito zdravil pred svetlobo</t>
  </si>
  <si>
    <t>Vrečke za plastenke volumna od 100ml-250ml, dolžine 19,9cm in širine 12cm</t>
  </si>
  <si>
    <t>Vrečke so barvno označene, kar uporabnika takoj opomni, da se pacientu dovaja fotosenzibilno zdravilo. Na vrhu vrečke je odprtina za kaveljček plastenke – le ta se potegne skozi odprtino in obesi na infuzijsko stojalo.</t>
  </si>
  <si>
    <t xml:space="preserve">PODSKLOP 1.41. SISTEM ZA APLIKACIJO BIOLOŠKIH IN CITOTOKSIČNIH ZDRAVIL ZA ČRPALKO B.BRAUN </t>
  </si>
  <si>
    <t>Elektroda za EKG monitoring na podlagi iz tekočega gela, s hipoalergenim lepilom. Lepljivost mora omogočati zanesljiv signal do treh dni od namestitve. Po odstranitvi na koži ne sme pustiti sledi lepila. Enakovredno kot Skintact F-50</t>
  </si>
  <si>
    <t>Elektroda za EKG monitoring na mikroporju s tekočim gelom s hipoalergenim lepilom. Lepljivost mora omogočati zanesljiv signal do treh dni od namestitve. Po odstranitvi na koži ne sme pustiti sledi lepila. Enakovredno kot Skintact T-401</t>
  </si>
  <si>
    <r>
      <t>Elektroda za EKG monitoring s hipoalergenim lepilom. Lepljivost mora omogočati zanesljiv signal do treh dni od namestitve. Po odstranitvi na koži ne sme pustiti sledi lepila. Imeti mora F4 konektor, za namestitev EKG kablov. Enakovredno kot Skint</t>
    </r>
    <r>
      <rPr>
        <sz val="12"/>
        <rFont val="Calibri"/>
        <family val="2"/>
        <charset val="238"/>
        <scheme val="minor"/>
      </rPr>
      <t>act FSRB</t>
    </r>
  </si>
  <si>
    <t>PODSKLOP 3.9. ELEKTRODE IN PAPIR ZA DEFIBRILATORJE  SCHILLER IN PAPIR ZA EKG SCHILLER</t>
  </si>
  <si>
    <t xml:space="preserve">PODSKLOP 3.14. PAPIR ZA VIDEOPRINTER UZ </t>
  </si>
  <si>
    <t>Termopapir za EKG Schiller AT-2 PLUS /CS200</t>
  </si>
  <si>
    <t>Termopapir za EKG Schiller AT-102 G2</t>
  </si>
  <si>
    <t>Spužvaste gobice Ø 65 mm za vakum elektrode Ø 60 mm.     4 kos v setu.</t>
  </si>
  <si>
    <t xml:space="preserve">Aspiracijska igla za sternalno punkcijo z notranjo stileto. Ima dvojno brušeno Quincke konico, ki je zelo ostra in omogoča lažjo penetracijo v kostni mozeg, igla se ne zvija. Igla ima luer-lock konektor za varno pritrditev brizge. Mikrometrična skala z vrtljivim in odstranljivim nastavkom omogoča varno in nastavljivo kontrolo globine penetracije. Ima ergonomsko oblikovan "pencil" ročaj. Debelina igle 16G, dolžina nastavljiva od 10 do 25 mm. Sterilno posamično pakiranje. Enakovredno kot H.S. Hospital  Illy needle ILLY161025 </t>
  </si>
  <si>
    <t>Igla za sternalno punkcijo in punkcijo križnice, z možnostjo nastavitve globine punkcije 39-50-83-100mm, velikost 15G, 100mm. Igla ima ostro konico, omogoča lažjo penetracijo in se ne zvija. Ima luer nastavek za aspiracijo, izdelana je po standardih CE in ISO 9001. Ročaj ima ergonomično obliko. Pakirana je v embalaži, ki omogoča enostavno odpiranje. Sterilno posamično pakiranje. Enakovredno kot H.S. Hospital  I1510M.</t>
  </si>
  <si>
    <r>
      <t>SKLOP 2. PRIPOMOČKI ZA KATETERIZACIJO MEHURJA IN</t>
    </r>
    <r>
      <rPr>
        <b/>
        <sz val="12"/>
        <rFont val="Calibri"/>
        <family val="2"/>
        <charset val="238"/>
        <scheme val="minor"/>
      </rPr>
      <t xml:space="preserve"> VSTAVITEV </t>
    </r>
    <r>
      <rPr>
        <b/>
        <sz val="12"/>
        <color rgb="FF000000"/>
        <rFont val="Calibri"/>
        <family val="2"/>
        <charset val="238"/>
        <scheme val="minor"/>
      </rPr>
      <t>NAZOGASTRIČNE SONDE</t>
    </r>
  </si>
  <si>
    <t xml:space="preserve">Kateter urinski nelaton, biti mora iz medicinskega PVC, sterilen in netoksičen, brez lateksa, PHT in DEHP, dolžine 40 cm, zunanji premer 4 mm, z zaokroženo konico in dvema stranskima odprtinama. Matirana površina cevke omogoča uvajanje z minimalno uporabo lubrikanta, fleksibilnost cevke in oblika lukenj pa atravmatsko vstavljanje in učinkovito drenažo. </t>
  </si>
  <si>
    <r>
      <t>Kateter urinski nelaton</t>
    </r>
    <r>
      <rPr>
        <sz val="12"/>
        <color rgb="FFFF3300"/>
        <rFont val="Calibri"/>
        <family val="2"/>
        <charset val="238"/>
        <scheme val="minor"/>
      </rPr>
      <t xml:space="preserve"> </t>
    </r>
    <r>
      <rPr>
        <sz val="12"/>
        <color rgb="FF000000"/>
        <rFont val="Calibri"/>
        <family val="2"/>
        <charset val="238"/>
        <scheme val="minor"/>
      </rPr>
      <t>CH 12</t>
    </r>
  </si>
  <si>
    <t>Barva transparentna. Material naj ne povzroča alergij. Dolžina za porodnico 25 cm +-5%, širina 2,5+-5%, in za novorojenca dolžina 17 cm +- 2% in širina 2cm +-2%;  zaporedno oštevilčen v razponu, ki ga ob naročilu določi naročnik. Ponudnik mora zagotoviti otroški zapestnici tudi posamezno (neoštevilčeno) za primer rojstva dvojčkov.</t>
  </si>
  <si>
    <r>
      <t>Očala zaščitna za novorojenca ob fototerapiji.</t>
    </r>
    <r>
      <rPr>
        <sz val="12"/>
        <color rgb="FFFF0000"/>
        <rFont val="Calibri"/>
        <family val="2"/>
        <charset val="238"/>
        <scheme val="minor"/>
      </rPr>
      <t xml:space="preserve"> </t>
    </r>
    <r>
      <rPr>
        <sz val="12"/>
        <color rgb="FF222222"/>
        <rFont val="Calibri"/>
        <family val="2"/>
        <charset val="238"/>
        <scheme val="minor"/>
      </rPr>
      <t>Očala naj bodo po velikosti barvno razločljiva med seboj in naj imajo dobro zaščito pred UV sevanjem ter nastavljiv Velcro trak za namestitev, ki naj križno fiksira trak (en trak mora fiksirati očala na vratu, drugi nad ušesi, preko temena, trak naj mehko prekriva ušesa. Ne smejo vsebovati lateksa. Področje, ki prekriva oko, naj bo izbočeno, da ni v kontaktu z zrklom in naj se opira na kostne strukture, tako da ohranja navlaženo oko. Očala naj imajo potrjeno zaščito pred sevanjem UV valovnih dolžin, svetloba ne sme prehajati filtra niti uhajati ob nosu ali ob obrveh. Očala morajo biti skladna EN 170:2002 in EN 167: 2001, optično sevanje mora biti pod 0,0001 pri valovnih dolžinah med 210 in 405nm oz. svetlobna prepustnost mora biti pod 0,001 pri valovnih dolžinah med 210 in 720nm potrebno priložiti test neodvisne in kompetentne ustanove.</t>
    </r>
  </si>
  <si>
    <t>Testirano v skladu s PAS 29:1999</t>
  </si>
  <si>
    <t xml:space="preserve"> Temperaturna rezistenca: 35 C (+/- 3)</t>
  </si>
  <si>
    <t>Garantirano zadrži tekočine 4 ure</t>
  </si>
  <si>
    <t>za enkratno uporabo, oblikovana papirnata pulpa, maceratabilna, narejena iz recikliranih surovinSpodbuja neodvisno toaletiranje ter omogoča udobje indostojanstvo pacientov. Ergonomsko oblikovan traditionalni design. Izdelek zmanjšuje riziko prenosa okužb Izdelek iz papirnate pulpe narejen iz 100% recikliranega papirja.  Gladka zaobljena odprtina za olajšano in prijetno uporabo, Kapaciteta: 800ml (max), material: 100% papirnata pulpa, dimenzije: 250 x 115 x 115mm, teža: 37.5g (+/- 5g).sive barve ( brez beljenja ali dodajanja barv )</t>
  </si>
  <si>
    <t>za enkratno uporabo, oblikovana papirnata pulpa, maceratabilna, narejena iz recikliranih surovin, posoda za široko uporabo, idealna za odlaganje različnih medicinskih pripomočkov, vključno z oblogami, krpicami in kirurškimi inštrumenti. Proizvod za enkratno uporabo za zmanjševanje tveganja prenosov okužb Kapaciteta: 700ml (max), material: 100% papirnata pulpa ( ne kartonska! ),dimenzije: 240 x 130 x 45mm, teža: 19.2g (+/- 5g), sive barve ( brez beljenja ali dodajanja barv – ekološko. Garantirano drži tekočino 4 ure</t>
  </si>
  <si>
    <t>Oblikovana za toaletiranje pacienta v postelji ali v toaletnem vozičku,  ergonomski design zmanjšuje pritisk na trtico, zaobljeni robovi omogočajo lažje pozicioniranje pacienta in večje udobje. Izdelek zmanjšuje riziko prenosov navzkrižnih okužb. Izdelano iz 100% recikliranega papirja. Opis: kapaciteta: 2.0 litra (max), material: 100% papirnata pulpa, dimenzije: 335 x 270 x 65mm, teža: 50.0g (+/- 5g), barva: siva ( brez belil ali dodanih barvil ), zunanje mere kartona 360 x 600 x 270mm. Garantirano drži tekočine 4 ure, temperaturna rezistenca: 35 C (+/- 3).</t>
  </si>
  <si>
    <t>oblikovan, da drži toplo vodo in detergent (milo);  Izdelek zmanjšuje riziko prenosa navzkrižnih okužb, izdelek je iz 100% recikliranega materiala, zaobljen rob posode za lažjo uporabo in udobje. Opis: kapaciteta: 0,6litre(max), material:100%papirnata pulpa, dimenzije: 365x285x170mm, teža: 95.0g (+/-5g), sive barve (brez beljenja ali dodanih barvil), garantirano drži tekočino 2 uri, temperaturna rezistenca:45C(+/-3), 4 ure brez detergent na 35C(+/-3).</t>
  </si>
  <si>
    <t xml:space="preserve">Vrečka za klizmo nesterilna </t>
  </si>
  <si>
    <t>vrečka za klizmo volumna 1500 ml, transparentna, graduirana, iz PVC materiala, kot enodelni sistem s cevko s stiščkom za regulacijo pretoka,cevka ima na koncu priključek za na  črevesno cevko. Vrečka ima možnost da se obesi na stojalo.</t>
  </si>
  <si>
    <r>
      <t>Termometer za klinično uporabo, vodotesen</t>
    </r>
    <r>
      <rPr>
        <sz val="12"/>
        <color rgb="FFFF0000"/>
        <rFont val="Calibri"/>
        <family val="2"/>
        <charset val="238"/>
        <scheme val="minor"/>
      </rPr>
      <t>,</t>
    </r>
    <r>
      <rPr>
        <sz val="12"/>
        <color rgb="FF000000"/>
        <rFont val="Calibri"/>
        <family val="2"/>
        <charset val="238"/>
        <scheme val="minor"/>
      </rPr>
      <t xml:space="preserve"> merilno območje od 32°C do 42°C, Odstopanje meritve največ ± 0,2°C. Možnost oralne, analne in aksilarne uporabe. Možnost čiščenja in razkuževanja.</t>
    </r>
  </si>
  <si>
    <t>Termometer za klinično uporabo, vodotesen , lahko zbijanje, merilno območje od 35,5°C do 42°C, Odstopanje meritve največ +0,1°C; - 0,15°C. Možnost oralne, analne in aksilarne uporabe.  Možnost čiščenja in razkuževanja.</t>
  </si>
  <si>
    <t>Aspiracijske vrečke za enkratno uporabo. Zaprt sistem, možnost zaporedne vezave večih vrečk. Izdelane iz čvrstega materiala, vgrajen protibakterijski filter in overflow, zapiralo preprečuje iztekanje iz polne vrečke. Skladnost z ISO 10079-3 standardom. Aspiracijska vrečka mora imeti na pokrovu priključek za vakuum, tandem in priključitev cevi konekta za pacienta. V kolikor izbrane vrečke ne bodo kompatibilne z obstoječimi posodami za sukcijo v SBT jih ponudnik brezplačno zamenja s kompatibilnimi.</t>
  </si>
  <si>
    <t>Aspiracijske vrečke za enkratno uporabo. Zaprt sistem, možnost zaporedne vezave večih vrečk. Dvoplastna folija,  vgrajen protibakterijski filter in overflow, zapiralo preprečuje iztekanje iz polne vrečke. Skladnost z ISO 10079-3 standardom. Aspiracijska vrečka mora imeti na pokrovu priključek za vakuum, tandem in priključitev cevi konekta za pacienta. V kolikor izbrane vrečke ne bodo kompatibilne z obstoječimi posodami za sukcijo v SBT jih ponudnik brezplačno zamenja s kompatibilnimi.</t>
  </si>
  <si>
    <t>Polnilo s klipi, velikost medium-large, za enkratno uporabo, iz čistega titana. Klipi imajo poseben notranji diamantni profil, ki pri zapiranju klipa preprečuje zdrs tkiva in omogoča maksimalno zraslost med klipom in steno krvne žile. Klipi po posegu ostanejo v telesu in so varni pri uporabi magnetne resonance. ponujeni klipi morajo biti kompatibilni z obstoječim aplikatorjem dolžine 310 mm in obsegom 10 mm za večkratno uporabo. Pakiranje 8 klipov/polnilo  Enakovredno kot Ligating Clips M/L Aesculap PL569T</t>
  </si>
  <si>
    <t>kos=klip</t>
  </si>
  <si>
    <t>PONUDBENI PREDRAČUN</t>
  </si>
  <si>
    <t>za javno naročilo za dobavo medicinsko potrošnega materiala za obdobje dveh let,</t>
  </si>
  <si>
    <t>št. 2022/460-8</t>
  </si>
  <si>
    <t>Rudarska cesta 9</t>
  </si>
  <si>
    <t>1420 Trbovlje</t>
  </si>
  <si>
    <t>PODSKLOP 6.3. POSODICE ZA BLATO</t>
  </si>
  <si>
    <t>SKUPNA VREDNOST PODSKLOP 6.3. v EUR:</t>
  </si>
  <si>
    <t>PODSKLOP 6.4. POPORODNA OSKRBA POPKA</t>
  </si>
  <si>
    <t>PODSKLOP 6.5. ZAŠČITNA OČALA ZA NOVOROJENČKE</t>
  </si>
  <si>
    <t>PODSKLOP 6.6. HRANJENJE DOJENČKA</t>
  </si>
  <si>
    <t>PODSKLOP 6.7. ŠČITNIK ZA PRSNE BRADAVICE</t>
  </si>
  <si>
    <t>PODSKLOP 6.8. TEST NOSEČNOSTI</t>
  </si>
  <si>
    <t>PODSKLOP 6.9. TEST ACTIM</t>
  </si>
  <si>
    <t>PODSKLOP 6.10. FOTOBANJICE</t>
  </si>
  <si>
    <t>PODSKLOP 6.11. LEDVIČKE</t>
  </si>
  <si>
    <t>PODSKLOP 6.12.LEDVIČKE, NOČNE POSODE, RAČKE IN LAVORJI IZ PAPIRNATE PULPE ZA ENKRATNO UPORABO</t>
  </si>
  <si>
    <t>POSKLOP 6.13. ČAŠE PLASTIČNE</t>
  </si>
  <si>
    <t>PODSKLOP 6.14. VRČI</t>
  </si>
  <si>
    <t>PODSKLOP 6.15. VRČ KONIČNI</t>
  </si>
  <si>
    <t>PODSKLOP 6.16. CENTRIFUGIRKA</t>
  </si>
  <si>
    <t>PODSKLOP 6.17. ZABOJNIKI ZA OSTRE PREDMETE</t>
  </si>
  <si>
    <t>PODSKLOP 6.18. ZABOJNIKI ZA VIALE IN AMPULE – STEKLOVINO</t>
  </si>
  <si>
    <t>PODSKLOP 6.19. SISTEM ZA VARNO ODSTRANJEVANJE ŠIVALNIH IGEL IN TAMPONOV</t>
  </si>
  <si>
    <t>PODSKLOP 6.20. BRITVICE KIRURŠKE</t>
  </si>
  <si>
    <t>PODSKLOP 6.21. CEVKE ZA PITJE PVC</t>
  </si>
  <si>
    <t>PODSKLOP 6.22. CEVKE ZA PITJE EKOLOŠKE</t>
  </si>
  <si>
    <t>PODSKLOP 6.23. MINI KLIZMA</t>
  </si>
  <si>
    <t>PODSKLOP 6.24. ČREVESNE CEVKE</t>
  </si>
  <si>
    <t>SKUPNA VREDNOST PODSKLOP 6.24. v EUR:</t>
  </si>
  <si>
    <t>PODSKLOP 6.25. PRIPOMOČKI ZA IRIGIRANJE</t>
  </si>
  <si>
    <t>PODSKLOP 6.26. OBPOSTELJNI TEST ZA DOLOČANJE KRVNE SKUPINE</t>
  </si>
  <si>
    <t>PODSKLOP 6.27. LOPATICE ZA JEZIK</t>
  </si>
  <si>
    <t>PODSKLOP 6.28. NASTAVKI ZA DIGITALNI UŠESNI TERMOMETER</t>
  </si>
  <si>
    <t>SKUPNA VREDNOST PODSKLOP 6.28. v EUR:</t>
  </si>
  <si>
    <t>PODSKLOP 6.29. NASTAVKI ZA DIGITALNI UŠESNI TERMOMETER ZA NOVOROJENČKE</t>
  </si>
  <si>
    <t>PODSKLOP 6.30. TELESNI TERMOMETRI</t>
  </si>
  <si>
    <t>PODSKLOP 6.31. PALČKE ZA JOD</t>
  </si>
  <si>
    <t>PODSKLOP 6.32. PREZERVATIVI</t>
  </si>
  <si>
    <t>PODSKLOP 6.33. CEV VAKUUM</t>
  </si>
  <si>
    <t>PODSKLOP 6.34. NASTAVEK ZA INHALATOR</t>
  </si>
  <si>
    <t>PODSKLOP 6.35. ASPIRACIJSKE VREČKE IN POSODE</t>
  </si>
  <si>
    <t>PODSKLOP 6.36. ASPIRACIJSKE VREČKE IN POSODE 2 L</t>
  </si>
  <si>
    <t>POSKLOP 6.37. FIKSACIJSKI OBLIŽI ZA EPIDURALNE KATETRE</t>
  </si>
  <si>
    <t>PODSKLOP 6.38. POSODICE ZA TKIVNE VZORCE</t>
  </si>
  <si>
    <t>PODSKLOP 6.39. POSODICE ZA TKIVNE VZORCE VEČJE</t>
  </si>
  <si>
    <t>SKUPNA VREDNOST PODSKLOP 6.39. v EUR:</t>
  </si>
  <si>
    <t>PODSKLOP 6.40. ŠČETKA ZA GINEKOLOŠKI BRIS</t>
  </si>
  <si>
    <t>PODSKLOP 6.41. KIRURŠKI KOŽNI MARKER</t>
  </si>
  <si>
    <t>PODSKLOP 6.42. POLNILA ZA KIRURŠKI SPENJALNIK</t>
  </si>
  <si>
    <t>PODSKLOP 6.43. ODSTRANJEVALEC SPONK ZA KOŽO</t>
  </si>
  <si>
    <t>PODSKLOP 6.44. FOLIJA ZA ZAŠČITO POŠKODOVANCEV</t>
  </si>
  <si>
    <r>
      <t>SKUPNA VREDNOST PODSK</t>
    </r>
    <r>
      <rPr>
        <b/>
        <sz val="12"/>
        <rFont val="Calibri"/>
        <family val="2"/>
        <charset val="238"/>
        <scheme val="minor"/>
      </rPr>
      <t>LOP 6.44</t>
    </r>
    <r>
      <rPr>
        <b/>
        <sz val="12"/>
        <color rgb="FF000000"/>
        <rFont val="Calibri"/>
        <family val="2"/>
        <charset val="238"/>
        <scheme val="minor"/>
      </rPr>
      <t>. v EUR:</t>
    </r>
  </si>
  <si>
    <t>PODSKLOP 6.45. ZAŠČITA ZA OKO</t>
  </si>
  <si>
    <t>SKUPNA VREDNOST PODSKLOP 6.45. v EUR:</t>
  </si>
  <si>
    <t>PODSKLOP 6.46. POVEZOVALNI KONEKTI</t>
  </si>
  <si>
    <t>PODSKLOP 6.47. OLJNI SPREJ ZA INŠTRUMENTE</t>
  </si>
  <si>
    <t>PODSKLOP 6.48. SPREJ ZA ODSTRANJEVANJE MEDICINSKIH LEPIL</t>
  </si>
  <si>
    <t>SKUPNA VREDNOST PODSKLOP 6.48. v EUR:</t>
  </si>
  <si>
    <t>PODSKLOP 6.49. VREČKA ZA BRUHANJE</t>
  </si>
  <si>
    <t>PODSKLOP 6.50. LONČEK ZA PROTEZO</t>
  </si>
  <si>
    <t xml:space="preserve">DVOLETNA KOLIČINA </t>
  </si>
  <si>
    <t xml:space="preserve">št. _____________________, z dne _______________________ </t>
  </si>
  <si>
    <t>(ponudnik vpiše številko in datum ponudbenega predračuna)</t>
  </si>
  <si>
    <t>Kateter centralno venski, 8.5F, 20 cm, svetline 16G/14G/18G/18G/18G, v setu za uvajanje po Seldinger metodi, žica 0,032'' x 60 cm raven in J vrh s sistem za enoročno uvajanje, ECG markirana. Pretoki vsaj dist./med1/med2/med3/proks. 2689/4748/888/1013/988ml/h. Kateter iz radiopačnega biokompatibilnega poliuretan za RTG kontrolo lege, ki se pri uvajanju v žilo zmehča in z oznakami za kontrolo globine vstavitve, površina katetra ter vsi kraki katetra in spojni del morajo biti impregnirani z zunanjo baktericidno in fungicidno zaščito (klorheksidin acetat in srebrov sulfadiazin). Spojni del je sploščen in fleksibilen. Kateter mora biti v dodatnem zaščitnem ovoju. V setu posebna uvajalna brizga (po principu Raulersonove brizge) z nepovratnim ventilom. Noben del ne sme vsebovati lateksa. Konica katetra mora biti mehka, atravmatska in vodljiva, da ob stiku z žilno steno ne povzroča draženja, poškodbe ali perforacijo žile in pri uporabi ne sme kolenčiti. Kateter mora imeti stranska »ušesca« za pričvrstitev na kožo in sponko, ki preprečuje zdrs ali izvlek katetra. Kateter  mora imeti prozorne podaljške za kontrolo infundiranih tekočin in morebitnega vračanja krvi. Več svetlin (lumnov) omogoča sočasno dovajanje več učinkovin, krvi in krvnih derivatov in ločeno dajanje med seboj nekompatibilnih zdravil. Odprtine posameznih svetlin morajo biti različno oddaljene od konice katetra. Vsak krak mora imeti stišček.</t>
  </si>
  <si>
    <t xml:space="preserve">mednarodnim standardom ASTM D 6866, s standardno testno metodo za ugotavljanje biobaziranih vsebin za trdne, tekoče in plinske vzorce z uporabo radiokarbonske analize. Izdelki zmanjšujejo tveganje navzkrižnega prenosa okužb. </t>
  </si>
  <si>
    <t>Vsi izdelki so za enkratno uporabo, oblikovani iz 100% papirnate maceratibilne  pulpe in ne iz kartona! Vsa medicinska pulpa mora vsebovati &gt;95% celuloznih vlaken in mora biti certificirana kot popolno biorazgradljiva v skladu 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</si>
</sst>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0.0000"/>
    <numFmt numFmtId="166" formatCode="#,##0.00&quot;       &quot;;&quot;-&quot;#,##0.00&quot;       &quot;;&quot; -&quot;#&quot;       &quot;;@&quot; &quot;"/>
    <numFmt numFmtId="167" formatCode="[$-424]General"/>
    <numFmt numFmtId="168" formatCode="[$-424]#,##0.00"/>
    <numFmt numFmtId="169" formatCode="[$-424]#,##0"/>
    <numFmt numFmtId="170" formatCode="#,##0.00&quot;    &quot;;&quot;-&quot;#,##0.00&quot;    &quot;;&quot; -&quot;#&quot;    &quot;;@&quot; &quot;"/>
    <numFmt numFmtId="171" formatCode="0.000"/>
    <numFmt numFmtId="172" formatCode="0.0000"/>
  </numFmts>
  <fonts count="38">
    <font>
      <sz val="11"/>
      <color theme="1"/>
      <name val="Calibri"/>
      <family val="2"/>
      <charset val="238"/>
      <scheme val="minor"/>
    </font>
    <font>
      <sz val="10"/>
      <color rgb="FF000000"/>
      <name val="Arial11"/>
      <charset val="238"/>
    </font>
    <font>
      <sz val="11"/>
      <color rgb="FF000000"/>
      <name val="Calibri1"/>
      <charset val="238"/>
    </font>
    <font>
      <sz val="10"/>
      <color rgb="FF000000"/>
      <name val="Arial1"/>
      <charset val="238"/>
    </font>
    <font>
      <sz val="11"/>
      <color rgb="FF000000"/>
      <name val="Calibri"/>
      <family val="2"/>
      <charset val="238"/>
    </font>
    <font>
      <sz val="11"/>
      <color rgb="FF000000"/>
      <name val="Arial1"/>
      <charset val="238"/>
    </font>
    <font>
      <sz val="11"/>
      <color rgb="FF000000"/>
      <name val="Times New Roman"/>
      <family val="1"/>
      <charset val="238"/>
    </font>
    <font>
      <sz val="10"/>
      <color rgb="FF000000"/>
      <name val="Times New Roman"/>
      <family val="1"/>
      <charset val="238"/>
    </font>
    <font>
      <sz val="10"/>
      <color rgb="FF000000"/>
      <name val="Tw Cen MT1"/>
      <charset val="238"/>
    </font>
    <font>
      <b/>
      <sz val="18"/>
      <color rgb="FF000000"/>
      <name val="Tw Cen MT1"/>
      <charset val="238"/>
    </font>
    <font>
      <b/>
      <sz val="10"/>
      <color rgb="FF000000"/>
      <name val="Tw Cen MT1"/>
      <charset val="238"/>
    </font>
    <font>
      <sz val="11"/>
      <color rgb="FF000000"/>
      <name val="Tw Cen MT1"/>
      <charset val="238"/>
    </font>
    <font>
      <b/>
      <sz val="12"/>
      <color rgb="FF000000"/>
      <name val="Tw Cen MT1"/>
      <charset val="238"/>
    </font>
    <font>
      <b/>
      <sz val="11"/>
      <color rgb="FF000000"/>
      <name val="Tw Cen MT1"/>
      <charset val="238"/>
    </font>
    <font>
      <b/>
      <sz val="11"/>
      <color rgb="FF000000"/>
      <name val="Times New Roman"/>
      <family val="1"/>
      <charset val="238"/>
    </font>
    <font>
      <sz val="12"/>
      <color rgb="FF000000"/>
      <name val="Tw Cen MT"/>
      <family val="2"/>
      <charset val="238"/>
    </font>
    <font>
      <sz val="8"/>
      <name val="Calibri"/>
      <family val="2"/>
      <charset val="238"/>
      <scheme val="minor"/>
    </font>
    <font>
      <b/>
      <sz val="10"/>
      <color rgb="FF000000"/>
      <name val="Calibri"/>
      <family val="2"/>
      <charset val="238"/>
      <scheme val="minor"/>
    </font>
    <font>
      <sz val="10"/>
      <color rgb="FF000000"/>
      <name val="Calibri"/>
      <family val="2"/>
      <charset val="238"/>
      <scheme val="minor"/>
    </font>
    <font>
      <b/>
      <sz val="12"/>
      <color rgb="FF000000"/>
      <name val="Calibri"/>
      <family val="2"/>
      <charset val="238"/>
      <scheme val="minor"/>
    </font>
    <font>
      <sz val="12"/>
      <color rgb="FF000000"/>
      <name val="Calibri"/>
      <family val="2"/>
      <charset val="238"/>
      <scheme val="minor"/>
    </font>
    <font>
      <sz val="12"/>
      <color rgb="FFFF0000"/>
      <name val="Calibri"/>
      <family val="2"/>
      <charset val="238"/>
      <scheme val="minor"/>
    </font>
    <font>
      <sz val="12"/>
      <name val="Calibri"/>
      <family val="2"/>
      <charset val="238"/>
      <scheme val="minor"/>
    </font>
    <font>
      <sz val="12"/>
      <color rgb="FFFF3300"/>
      <name val="Calibri"/>
      <family val="2"/>
      <charset val="238"/>
      <scheme val="minor"/>
    </font>
    <font>
      <i/>
      <sz val="12"/>
      <color rgb="FF000000"/>
      <name val="Calibri"/>
      <family val="2"/>
      <charset val="238"/>
      <scheme val="minor"/>
    </font>
    <font>
      <sz val="12"/>
      <color theme="1"/>
      <name val="Calibri"/>
      <family val="2"/>
      <charset val="238"/>
      <scheme val="minor"/>
    </font>
    <font>
      <b/>
      <sz val="12"/>
      <name val="Calibri"/>
      <family val="2"/>
      <charset val="238"/>
      <scheme val="minor"/>
    </font>
    <font>
      <vertAlign val="subscript"/>
      <sz val="12"/>
      <color rgb="FF000000"/>
      <name val="Calibri"/>
      <family val="2"/>
      <charset val="238"/>
      <scheme val="minor"/>
    </font>
    <font>
      <sz val="12"/>
      <color rgb="FF222222"/>
      <name val="Calibri"/>
      <family val="2"/>
      <charset val="238"/>
      <scheme val="minor"/>
    </font>
    <font>
      <sz val="12"/>
      <color rgb="FF202124"/>
      <name val="Calibri"/>
      <family val="2"/>
      <charset val="238"/>
      <scheme val="minor"/>
    </font>
    <font>
      <b/>
      <sz val="12"/>
      <color rgb="FF000000"/>
      <name val="Arial"/>
      <family val="2"/>
      <charset val="238"/>
    </font>
    <font>
      <sz val="10"/>
      <color rgb="FF000000"/>
      <name val="Arial"/>
      <family val="2"/>
      <charset val="238"/>
    </font>
    <font>
      <b/>
      <sz val="10"/>
      <color rgb="FF000000"/>
      <name val="Arial"/>
      <family val="2"/>
      <charset val="238"/>
    </font>
    <font>
      <i/>
      <sz val="9"/>
      <color rgb="FF000000"/>
      <name val="Arial"/>
      <family val="2"/>
      <charset val="238"/>
    </font>
    <font>
      <b/>
      <sz val="12"/>
      <color rgb="FFFF0000"/>
      <name val="Calibri"/>
      <family val="2"/>
      <charset val="238"/>
      <scheme val="minor"/>
    </font>
    <font>
      <sz val="11"/>
      <color theme="1"/>
      <name val="Calibri"/>
      <family val="2"/>
      <charset val="238"/>
      <scheme val="minor"/>
    </font>
    <font>
      <sz val="12"/>
      <color indexed="8"/>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rgb="FFFFFF99"/>
        <bgColor rgb="FFFFFF99"/>
      </patternFill>
    </fill>
    <fill>
      <patternFill patternType="solid">
        <fgColor rgb="FFD0CECE"/>
        <bgColor rgb="FFD0CECE"/>
      </patternFill>
    </fill>
    <fill>
      <patternFill patternType="solid">
        <fgColor theme="2" tint="-9.9978637043366805E-2"/>
        <bgColor indexed="64"/>
      </patternFill>
    </fill>
    <fill>
      <patternFill patternType="solid">
        <fgColor rgb="FFFFFFFF"/>
        <bgColor rgb="FFFFFFFF"/>
      </patternFill>
    </fill>
    <fill>
      <patternFill patternType="solid">
        <fgColor rgb="FFCC99FF"/>
        <bgColor rgb="FFCC99FF"/>
      </patternFill>
    </fill>
    <fill>
      <patternFill patternType="solid">
        <fgColor theme="2" tint="-9.9978637043366805E-2"/>
        <bgColor rgb="FF66CCFF"/>
      </patternFill>
    </fill>
    <fill>
      <patternFill patternType="solid">
        <fgColor theme="2" tint="-9.9978637043366805E-2"/>
        <bgColor rgb="FFFFCC00"/>
      </patternFill>
    </fill>
    <fill>
      <patternFill patternType="solid">
        <fgColor theme="2" tint="-9.9978637043366805E-2"/>
        <bgColor rgb="FFFFD320"/>
      </patternFill>
    </fill>
    <fill>
      <patternFill patternType="solid">
        <fgColor theme="2" tint="-9.9978637043366805E-2"/>
        <bgColor rgb="FF66FF66"/>
      </patternFill>
    </fill>
    <fill>
      <patternFill patternType="solid">
        <fgColor theme="2" tint="-9.9978637043366805E-2"/>
        <bgColor rgb="FFBF8F00"/>
      </patternFill>
    </fill>
    <fill>
      <patternFill patternType="solid">
        <fgColor theme="2" tint="-9.9978637043366805E-2"/>
        <bgColor rgb="FFFFFFFF"/>
      </patternFill>
    </fill>
    <fill>
      <patternFill patternType="solid">
        <fgColor theme="2" tint="-9.9978637043366805E-2"/>
        <bgColor rgb="FFFF99FF"/>
      </patternFill>
    </fill>
    <fill>
      <patternFill patternType="solid">
        <fgColor theme="0"/>
        <bgColor indexed="64"/>
      </patternFill>
    </fill>
    <fill>
      <patternFill patternType="solid">
        <fgColor theme="0"/>
        <bgColor rgb="FFFFFFFF"/>
      </patternFill>
    </fill>
    <fill>
      <patternFill patternType="solid">
        <fgColor indexed="9"/>
        <bgColor indexed="9"/>
      </patternFill>
    </fill>
    <fill>
      <patternFill patternType="solid">
        <fgColor indexed="9"/>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11">
    <xf numFmtId="0" fontId="0" fillId="0" borderId="0"/>
    <xf numFmtId="166" fontId="1" fillId="0" borderId="0" applyBorder="0" applyProtection="0"/>
    <xf numFmtId="167" fontId="2" fillId="0" borderId="0" applyBorder="0" applyProtection="0"/>
    <xf numFmtId="167" fontId="3" fillId="0" borderId="0" applyBorder="0" applyProtection="0"/>
    <xf numFmtId="0" fontId="1" fillId="0" borderId="0" applyNumberFormat="0" applyBorder="0" applyProtection="0"/>
    <xf numFmtId="167" fontId="4" fillId="6" borderId="0" applyBorder="0" applyProtection="0"/>
    <xf numFmtId="170" fontId="5" fillId="0" borderId="0" applyFont="0" applyBorder="0" applyProtection="0"/>
    <xf numFmtId="0" fontId="1" fillId="0" borderId="0" applyNumberFormat="0" applyBorder="0" applyProtection="0"/>
    <xf numFmtId="0" fontId="1" fillId="0" borderId="1" applyNumberFormat="0" applyProtection="0">
      <alignment horizontal="left" vertical="center" wrapText="1"/>
    </xf>
    <xf numFmtId="0" fontId="15" fillId="0" borderId="0" applyNumberFormat="0" applyBorder="0" applyProtection="0"/>
    <xf numFmtId="164" fontId="35" fillId="0" borderId="0" applyFont="0" applyFill="0" applyBorder="0" applyAlignment="0" applyProtection="0"/>
  </cellStyleXfs>
  <cellXfs count="511">
    <xf numFmtId="0" fontId="0" fillId="0" borderId="0" xfId="0"/>
    <xf numFmtId="0" fontId="1" fillId="0" borderId="0" xfId="7" applyProtection="1"/>
    <xf numFmtId="0" fontId="6" fillId="0" borderId="0" xfId="7" applyFont="1" applyProtection="1"/>
    <xf numFmtId="0" fontId="7" fillId="0" borderId="0" xfId="7" applyFont="1" applyProtection="1"/>
    <xf numFmtId="0" fontId="8" fillId="0" borderId="0" xfId="7" applyFont="1" applyProtection="1"/>
    <xf numFmtId="0" fontId="9" fillId="0" borderId="0" xfId="7" applyFont="1" applyProtection="1"/>
    <xf numFmtId="0" fontId="10" fillId="0" borderId="0" xfId="7" applyFont="1" applyProtection="1"/>
    <xf numFmtId="0" fontId="11" fillId="0" borderId="0" xfId="7" applyFont="1" applyProtection="1"/>
    <xf numFmtId="49" fontId="12" fillId="0" borderId="0" xfId="7" applyNumberFormat="1" applyFont="1" applyProtection="1"/>
    <xf numFmtId="0" fontId="11" fillId="0" borderId="0" xfId="7" applyFont="1" applyAlignment="1" applyProtection="1">
      <alignment horizontal="right"/>
    </xf>
    <xf numFmtId="0" fontId="13" fillId="0" borderId="0" xfId="7" applyFont="1" applyProtection="1"/>
    <xf numFmtId="0" fontId="14" fillId="0" borderId="0" xfId="7" applyFont="1" applyProtection="1"/>
    <xf numFmtId="0" fontId="17" fillId="0" borderId="0" xfId="0" applyFont="1" applyAlignment="1">
      <alignment wrapText="1"/>
    </xf>
    <xf numFmtId="0" fontId="17" fillId="0" borderId="0" xfId="0" applyFont="1"/>
    <xf numFmtId="4" fontId="18" fillId="0" borderId="0" xfId="0" applyNumberFormat="1" applyFont="1" applyAlignment="1">
      <alignment horizontal="right"/>
    </xf>
    <xf numFmtId="0" fontId="19" fillId="2" borderId="1" xfId="0" applyFont="1" applyFill="1" applyBorder="1" applyAlignment="1">
      <alignment wrapText="1"/>
    </xf>
    <xf numFmtId="0" fontId="19" fillId="2" borderId="1" xfId="0" applyFont="1" applyFill="1" applyBorder="1" applyAlignment="1">
      <alignment horizontal="center" wrapText="1"/>
    </xf>
    <xf numFmtId="3" fontId="19" fillId="2" borderId="1" xfId="0" applyNumberFormat="1" applyFont="1" applyFill="1" applyBorder="1" applyAlignment="1">
      <alignment horizontal="center" wrapText="1"/>
    </xf>
    <xf numFmtId="4" fontId="19" fillId="2" borderId="1" xfId="0" applyNumberFormat="1" applyFont="1" applyFill="1" applyBorder="1" applyAlignment="1">
      <alignment horizontal="center" wrapText="1"/>
    </xf>
    <xf numFmtId="165" fontId="19" fillId="2" borderId="1" xfId="0" applyNumberFormat="1" applyFont="1" applyFill="1" applyBorder="1" applyAlignment="1">
      <alignment horizontal="center" wrapText="1"/>
    </xf>
    <xf numFmtId="0" fontId="19" fillId="3" borderId="1" xfId="0" applyFont="1" applyFill="1" applyBorder="1" applyAlignment="1">
      <alignment wrapText="1"/>
    </xf>
    <xf numFmtId="0" fontId="20" fillId="0" borderId="1" xfId="0" applyFont="1" applyBorder="1" applyAlignment="1">
      <alignment wrapText="1"/>
    </xf>
    <xf numFmtId="0" fontId="20" fillId="0" borderId="1" xfId="0" applyFont="1" applyBorder="1"/>
    <xf numFmtId="3" fontId="20" fillId="0" borderId="1" xfId="0" applyNumberFormat="1" applyFont="1" applyBorder="1" applyAlignment="1">
      <alignment horizontal="center" wrapText="1"/>
    </xf>
    <xf numFmtId="4" fontId="20" fillId="0" borderId="1" xfId="0" applyNumberFormat="1" applyFont="1" applyBorder="1" applyAlignment="1">
      <alignment horizontal="right"/>
    </xf>
    <xf numFmtId="165" fontId="20" fillId="0" borderId="1" xfId="0" applyNumberFormat="1" applyFont="1" applyBorder="1" applyAlignment="1">
      <alignment horizontal="right"/>
    </xf>
    <xf numFmtId="0" fontId="19" fillId="0" borderId="1" xfId="0" applyFont="1" applyBorder="1" applyAlignment="1">
      <alignment wrapText="1"/>
    </xf>
    <xf numFmtId="0" fontId="19" fillId="0" borderId="1" xfId="0" applyFont="1" applyBorder="1"/>
    <xf numFmtId="3" fontId="19" fillId="0" borderId="1" xfId="0" applyNumberFormat="1" applyFont="1" applyBorder="1" applyAlignment="1">
      <alignment horizontal="center" wrapText="1"/>
    </xf>
    <xf numFmtId="165" fontId="20" fillId="0" borderId="1" xfId="0" applyNumberFormat="1" applyFont="1" applyBorder="1" applyAlignment="1">
      <alignment horizontal="right" wrapText="1"/>
    </xf>
    <xf numFmtId="4" fontId="19" fillId="0" borderId="1" xfId="0" applyNumberFormat="1" applyFont="1" applyBorder="1" applyAlignment="1">
      <alignment horizontal="right"/>
    </xf>
    <xf numFmtId="0" fontId="19" fillId="3" borderId="1" xfId="0" applyFont="1" applyFill="1" applyBorder="1"/>
    <xf numFmtId="3" fontId="19" fillId="3" borderId="1" xfId="0" applyNumberFormat="1" applyFont="1" applyFill="1" applyBorder="1" applyAlignment="1">
      <alignment horizontal="center" wrapText="1"/>
    </xf>
    <xf numFmtId="4" fontId="19" fillId="3" borderId="1" xfId="0" applyNumberFormat="1" applyFont="1" applyFill="1" applyBorder="1" applyAlignment="1">
      <alignment horizontal="right"/>
    </xf>
    <xf numFmtId="165" fontId="20" fillId="3" borderId="1" xfId="0" applyNumberFormat="1" applyFont="1" applyFill="1" applyBorder="1" applyAlignment="1">
      <alignment horizontal="right"/>
    </xf>
    <xf numFmtId="4" fontId="20" fillId="3" borderId="1" xfId="0" applyNumberFormat="1" applyFont="1" applyFill="1" applyBorder="1" applyAlignment="1">
      <alignment horizontal="right"/>
    </xf>
    <xf numFmtId="0" fontId="19" fillId="4" borderId="1" xfId="0" applyFont="1" applyFill="1" applyBorder="1"/>
    <xf numFmtId="3" fontId="19" fillId="4" borderId="1" xfId="0" applyNumberFormat="1" applyFont="1" applyFill="1" applyBorder="1" applyAlignment="1">
      <alignment horizontal="center" wrapText="1"/>
    </xf>
    <xf numFmtId="4" fontId="19" fillId="4" borderId="1" xfId="0" applyNumberFormat="1" applyFont="1" applyFill="1" applyBorder="1" applyAlignment="1">
      <alignment horizontal="right"/>
    </xf>
    <xf numFmtId="165" fontId="20" fillId="4" borderId="1" xfId="0" applyNumberFormat="1" applyFont="1" applyFill="1" applyBorder="1" applyAlignment="1">
      <alignment horizontal="right"/>
    </xf>
    <xf numFmtId="4" fontId="20" fillId="4" borderId="1" xfId="0" applyNumberFormat="1" applyFont="1" applyFill="1" applyBorder="1" applyAlignment="1">
      <alignment horizontal="right"/>
    </xf>
    <xf numFmtId="0" fontId="20" fillId="4" borderId="1" xfId="0" applyFont="1" applyFill="1" applyBorder="1" applyAlignment="1">
      <alignment wrapText="1"/>
    </xf>
    <xf numFmtId="3" fontId="20" fillId="4" borderId="1" xfId="0" applyNumberFormat="1" applyFont="1" applyFill="1" applyBorder="1" applyAlignment="1">
      <alignment horizontal="center" wrapText="1"/>
    </xf>
    <xf numFmtId="0" fontId="19" fillId="4" borderId="1" xfId="0" applyFont="1" applyFill="1" applyBorder="1" applyAlignment="1">
      <alignment wrapText="1"/>
    </xf>
    <xf numFmtId="3" fontId="19" fillId="4" borderId="1" xfId="0" applyNumberFormat="1" applyFont="1" applyFill="1" applyBorder="1" applyAlignment="1">
      <alignment horizontal="center"/>
    </xf>
    <xf numFmtId="3" fontId="20" fillId="0" borderId="1" xfId="0" applyNumberFormat="1" applyFont="1" applyBorder="1" applyAlignment="1">
      <alignment horizontal="center"/>
    </xf>
    <xf numFmtId="4" fontId="20" fillId="0" borderId="1" xfId="0" applyNumberFormat="1" applyFont="1" applyBorder="1" applyAlignment="1">
      <alignment horizontal="left" wrapText="1"/>
    </xf>
    <xf numFmtId="166" fontId="20" fillId="0" borderId="1" xfId="1" applyFont="1" applyBorder="1" applyAlignment="1" applyProtection="1">
      <alignment horizontal="right"/>
    </xf>
    <xf numFmtId="3" fontId="21" fillId="14" borderId="1" xfId="0" applyNumberFormat="1" applyFont="1" applyFill="1" applyBorder="1" applyAlignment="1">
      <alignment horizontal="center" wrapText="1"/>
    </xf>
    <xf numFmtId="3" fontId="21" fillId="0" borderId="1" xfId="0" applyNumberFormat="1" applyFont="1" applyBorder="1" applyAlignment="1">
      <alignment horizontal="center"/>
    </xf>
    <xf numFmtId="167" fontId="20" fillId="5" borderId="1" xfId="2" applyFont="1" applyFill="1" applyBorder="1" applyAlignment="1" applyProtection="1">
      <alignment vertical="center" wrapText="1"/>
    </xf>
    <xf numFmtId="3" fontId="20" fillId="5" borderId="1" xfId="0" applyNumberFormat="1" applyFont="1" applyFill="1" applyBorder="1" applyAlignment="1">
      <alignment horizontal="center"/>
    </xf>
    <xf numFmtId="4" fontId="20" fillId="5" borderId="1" xfId="0" applyNumberFormat="1" applyFont="1" applyFill="1" applyBorder="1" applyAlignment="1">
      <alignment horizontal="left" wrapText="1"/>
    </xf>
    <xf numFmtId="0" fontId="20" fillId="5" borderId="1" xfId="0" applyFont="1" applyFill="1" applyBorder="1" applyAlignment="1">
      <alignment wrapText="1"/>
    </xf>
    <xf numFmtId="0" fontId="20" fillId="5" borderId="1" xfId="0" applyFont="1" applyFill="1" applyBorder="1"/>
    <xf numFmtId="165" fontId="20" fillId="5" borderId="1" xfId="0" applyNumberFormat="1" applyFont="1" applyFill="1" applyBorder="1" applyAlignment="1">
      <alignment horizontal="right"/>
    </xf>
    <xf numFmtId="0" fontId="20" fillId="4" borderId="1" xfId="0" applyFont="1" applyFill="1" applyBorder="1"/>
    <xf numFmtId="167" fontId="20" fillId="0" borderId="1" xfId="3" applyFont="1" applyBorder="1" applyAlignment="1" applyProtection="1">
      <alignment wrapText="1"/>
    </xf>
    <xf numFmtId="0" fontId="20" fillId="0" borderId="1" xfId="4" applyFont="1" applyBorder="1" applyAlignment="1" applyProtection="1">
      <alignment wrapText="1"/>
    </xf>
    <xf numFmtId="4" fontId="20" fillId="0" borderId="1" xfId="0" applyNumberFormat="1" applyFont="1" applyBorder="1" applyAlignment="1">
      <alignment horizontal="right" wrapText="1"/>
    </xf>
    <xf numFmtId="3" fontId="20" fillId="14" borderId="1" xfId="0" applyNumberFormat="1" applyFont="1" applyFill="1" applyBorder="1" applyAlignment="1">
      <alignment horizontal="center" wrapText="1"/>
    </xf>
    <xf numFmtId="0" fontId="20" fillId="0" borderId="1" xfId="0" applyFont="1" applyBorder="1" applyAlignment="1">
      <alignment horizontal="justify"/>
    </xf>
    <xf numFmtId="3" fontId="20" fillId="0" borderId="1" xfId="5" applyNumberFormat="1" applyFont="1" applyFill="1" applyBorder="1" applyProtection="1"/>
    <xf numFmtId="0" fontId="20" fillId="0" borderId="1" xfId="5" applyNumberFormat="1" applyFont="1" applyFill="1" applyBorder="1" applyProtection="1"/>
    <xf numFmtId="3" fontId="20" fillId="0" borderId="1" xfId="5" applyNumberFormat="1" applyFont="1" applyFill="1" applyBorder="1" applyAlignment="1" applyProtection="1">
      <alignment horizontal="center"/>
    </xf>
    <xf numFmtId="0" fontId="20" fillId="0" borderId="1" xfId="5" applyNumberFormat="1" applyFont="1" applyFill="1" applyBorder="1" applyAlignment="1" applyProtection="1">
      <alignment horizontal="right" wrapText="1"/>
    </xf>
    <xf numFmtId="3" fontId="20" fillId="0" borderId="1" xfId="0" applyNumberFormat="1" applyFont="1" applyBorder="1" applyAlignment="1">
      <alignment horizontal="left" wrapText="1"/>
    </xf>
    <xf numFmtId="0" fontId="20" fillId="0" borderId="1" xfId="0" applyFont="1" applyBorder="1" applyAlignment="1">
      <alignment vertical="center" wrapText="1"/>
    </xf>
    <xf numFmtId="3" fontId="20" fillId="0" borderId="1" xfId="0" applyNumberFormat="1" applyFont="1" applyBorder="1"/>
    <xf numFmtId="4" fontId="19" fillId="5" borderId="1" xfId="0" applyNumberFormat="1" applyFont="1" applyFill="1" applyBorder="1" applyAlignment="1">
      <alignment horizontal="right"/>
    </xf>
    <xf numFmtId="0" fontId="20" fillId="0" borderId="1" xfId="0" applyFont="1" applyBorder="1" applyAlignment="1">
      <alignment vertical="center"/>
    </xf>
    <xf numFmtId="0" fontId="20" fillId="0" borderId="1" xfId="0" applyFont="1" applyBorder="1" applyAlignment="1">
      <alignment horizontal="left" wrapText="1"/>
    </xf>
    <xf numFmtId="0" fontId="19" fillId="4" borderId="1" xfId="0" applyFont="1" applyFill="1" applyBorder="1" applyAlignment="1">
      <alignment horizontal="left"/>
    </xf>
    <xf numFmtId="0" fontId="20" fillId="4" borderId="1" xfId="0" applyFont="1" applyFill="1" applyBorder="1" applyAlignment="1">
      <alignment vertical="center" wrapText="1"/>
    </xf>
    <xf numFmtId="3" fontId="20" fillId="4" borderId="1" xfId="0" applyNumberFormat="1" applyFont="1" applyFill="1" applyBorder="1" applyAlignment="1">
      <alignment horizontal="center"/>
    </xf>
    <xf numFmtId="0" fontId="19" fillId="4" borderId="1" xfId="0" applyFont="1" applyFill="1" applyBorder="1" applyAlignment="1">
      <alignment readingOrder="1"/>
    </xf>
    <xf numFmtId="3" fontId="19" fillId="4" borderId="1" xfId="0" applyNumberFormat="1" applyFont="1" applyFill="1" applyBorder="1" applyAlignment="1">
      <alignment horizontal="center" readingOrder="1"/>
    </xf>
    <xf numFmtId="4" fontId="19" fillId="4" borderId="1" xfId="0" applyNumberFormat="1" applyFont="1" applyFill="1" applyBorder="1" applyAlignment="1">
      <alignment horizontal="right" readingOrder="1"/>
    </xf>
    <xf numFmtId="0" fontId="20" fillId="0" borderId="1" xfId="0" applyFont="1" applyBorder="1" applyAlignment="1">
      <alignment horizontal="center" wrapText="1"/>
    </xf>
    <xf numFmtId="168" fontId="20" fillId="0" borderId="1" xfId="0" applyNumberFormat="1" applyFont="1" applyBorder="1" applyAlignment="1">
      <alignment horizontal="right"/>
    </xf>
    <xf numFmtId="0" fontId="20" fillId="0" borderId="1" xfId="0" applyFont="1" applyBorder="1" applyAlignment="1">
      <alignment horizontal="left"/>
    </xf>
    <xf numFmtId="169" fontId="20" fillId="0" borderId="1" xfId="0" applyNumberFormat="1" applyFont="1" applyBorder="1" applyAlignment="1">
      <alignment horizontal="center"/>
    </xf>
    <xf numFmtId="0" fontId="20" fillId="0" borderId="1" xfId="0" applyFont="1" applyBorder="1" applyAlignment="1">
      <alignment horizontal="right" wrapText="1"/>
    </xf>
    <xf numFmtId="0" fontId="19" fillId="0" borderId="0" xfId="0" applyFont="1" applyAlignment="1">
      <alignment wrapText="1"/>
    </xf>
    <xf numFmtId="0" fontId="19" fillId="0" borderId="0" xfId="0" applyFont="1"/>
    <xf numFmtId="3" fontId="19" fillId="0" borderId="0" xfId="0" applyNumberFormat="1" applyFont="1" applyAlignment="1">
      <alignment horizontal="center" wrapText="1"/>
    </xf>
    <xf numFmtId="4" fontId="20" fillId="0" borderId="0" xfId="0" applyNumberFormat="1" applyFont="1" applyAlignment="1">
      <alignment horizontal="right"/>
    </xf>
    <xf numFmtId="165" fontId="20" fillId="0" borderId="0" xfId="0" applyNumberFormat="1" applyFont="1" applyAlignment="1">
      <alignment horizontal="right"/>
    </xf>
    <xf numFmtId="0" fontId="25" fillId="0" borderId="0" xfId="0" applyFont="1"/>
    <xf numFmtId="0" fontId="20" fillId="0" borderId="0" xfId="0" applyFont="1" applyAlignment="1">
      <alignment wrapText="1"/>
    </xf>
    <xf numFmtId="3" fontId="20" fillId="0" borderId="0" xfId="0" applyNumberFormat="1" applyFont="1" applyAlignment="1">
      <alignment horizontal="center" wrapText="1"/>
    </xf>
    <xf numFmtId="0" fontId="20" fillId="0" borderId="0" xfId="0" applyFont="1"/>
    <xf numFmtId="3" fontId="20" fillId="14" borderId="0" xfId="0" applyNumberFormat="1" applyFont="1" applyFill="1" applyAlignment="1">
      <alignment horizontal="center" wrapText="1"/>
    </xf>
    <xf numFmtId="165" fontId="19" fillId="3" borderId="1" xfId="0" applyNumberFormat="1" applyFont="1" applyFill="1" applyBorder="1" applyAlignment="1">
      <alignment horizontal="right"/>
    </xf>
    <xf numFmtId="0" fontId="25" fillId="0" borderId="1" xfId="0" applyFont="1" applyBorder="1"/>
    <xf numFmtId="0" fontId="18" fillId="0" borderId="0" xfId="0" applyFont="1" applyAlignment="1">
      <alignment horizontal="left"/>
    </xf>
    <xf numFmtId="0" fontId="18" fillId="0" borderId="0" xfId="0" applyFont="1" applyAlignment="1">
      <alignment horizontal="right"/>
    </xf>
    <xf numFmtId="3" fontId="19" fillId="0" borderId="0" xfId="0" applyNumberFormat="1" applyFont="1"/>
    <xf numFmtId="0" fontId="20" fillId="0" borderId="0" xfId="0" applyFont="1" applyAlignment="1">
      <alignment horizontal="left"/>
    </xf>
    <xf numFmtId="3" fontId="20" fillId="0" borderId="0" xfId="0" applyNumberFormat="1" applyFont="1"/>
    <xf numFmtId="0" fontId="20" fillId="0" borderId="0" xfId="0" applyFont="1" applyAlignment="1">
      <alignment horizontal="right"/>
    </xf>
    <xf numFmtId="0" fontId="19" fillId="7" borderId="2" xfId="0" applyFont="1" applyFill="1" applyBorder="1"/>
    <xf numFmtId="0" fontId="19" fillId="7" borderId="3" xfId="0" applyFont="1" applyFill="1" applyBorder="1" applyAlignment="1">
      <alignment wrapText="1"/>
    </xf>
    <xf numFmtId="0" fontId="19" fillId="7" borderId="3" xfId="0" applyFont="1" applyFill="1" applyBorder="1"/>
    <xf numFmtId="0" fontId="19" fillId="7" borderId="3" xfId="0" applyFont="1" applyFill="1" applyBorder="1" applyAlignment="1">
      <alignment horizontal="left"/>
    </xf>
    <xf numFmtId="0" fontId="17" fillId="7" borderId="3" xfId="0" applyFont="1" applyFill="1" applyBorder="1" applyAlignment="1">
      <alignment horizontal="right"/>
    </xf>
    <xf numFmtId="4" fontId="17" fillId="7" borderId="3" xfId="0" applyNumberFormat="1" applyFont="1" applyFill="1" applyBorder="1" applyAlignment="1">
      <alignment horizontal="right"/>
    </xf>
    <xf numFmtId="4" fontId="18" fillId="7" borderId="4" xfId="0" applyNumberFormat="1" applyFont="1" applyFill="1" applyBorder="1" applyAlignment="1">
      <alignment horizontal="right"/>
    </xf>
    <xf numFmtId="3" fontId="20" fillId="0" borderId="1" xfId="0" applyNumberFormat="1" applyFont="1" applyBorder="1" applyAlignment="1">
      <alignment horizontal="left"/>
    </xf>
    <xf numFmtId="0" fontId="20" fillId="5" borderId="1" xfId="0" applyFont="1" applyFill="1" applyBorder="1" applyAlignment="1">
      <alignment horizontal="right"/>
    </xf>
    <xf numFmtId="0" fontId="20" fillId="0" borderId="1" xfId="0" applyFont="1" applyBorder="1" applyAlignment="1">
      <alignment horizontal="right"/>
    </xf>
    <xf numFmtId="0" fontId="19" fillId="7" borderId="1" xfId="0" applyFont="1" applyFill="1" applyBorder="1"/>
    <xf numFmtId="0" fontId="19" fillId="7" borderId="1" xfId="0" applyFont="1" applyFill="1" applyBorder="1" applyAlignment="1">
      <alignment wrapText="1"/>
    </xf>
    <xf numFmtId="0" fontId="19" fillId="7" borderId="1" xfId="0" applyFont="1" applyFill="1" applyBorder="1" applyAlignment="1">
      <alignment horizontal="left"/>
    </xf>
    <xf numFmtId="0" fontId="19" fillId="7" borderId="1" xfId="0" applyFont="1" applyFill="1" applyBorder="1" applyAlignment="1">
      <alignment horizontal="right"/>
    </xf>
    <xf numFmtId="4" fontId="19" fillId="7" borderId="1" xfId="0" applyNumberFormat="1" applyFont="1" applyFill="1" applyBorder="1" applyAlignment="1">
      <alignment horizontal="right"/>
    </xf>
    <xf numFmtId="4" fontId="20" fillId="7" borderId="1" xfId="0" applyNumberFormat="1" applyFont="1" applyFill="1" applyBorder="1" applyAlignment="1">
      <alignment horizontal="right"/>
    </xf>
    <xf numFmtId="0" fontId="18" fillId="0" borderId="1" xfId="0" applyFont="1" applyBorder="1" applyAlignment="1">
      <alignment horizontal="right"/>
    </xf>
    <xf numFmtId="0" fontId="19" fillId="0" borderId="1" xfId="0" applyFont="1" applyBorder="1" applyAlignment="1">
      <alignment horizontal="left"/>
    </xf>
    <xf numFmtId="0" fontId="19" fillId="5" borderId="1" xfId="0" applyFont="1" applyFill="1" applyBorder="1" applyAlignment="1">
      <alignment horizontal="left"/>
    </xf>
    <xf numFmtId="0" fontId="19" fillId="5" borderId="1" xfId="0" applyFont="1" applyFill="1" applyBorder="1" applyAlignment="1">
      <alignment horizontal="right"/>
    </xf>
    <xf numFmtId="4" fontId="20" fillId="5" borderId="1" xfId="0" applyNumberFormat="1" applyFont="1" applyFill="1" applyBorder="1" applyAlignment="1">
      <alignment horizontal="right"/>
    </xf>
    <xf numFmtId="0" fontId="20" fillId="0" borderId="1" xfId="8" applyFont="1" applyAlignment="1" applyProtection="1">
      <alignment horizontal="left" wrapText="1"/>
    </xf>
    <xf numFmtId="4" fontId="17" fillId="0" borderId="1" xfId="0" applyNumberFormat="1" applyFont="1" applyBorder="1" applyAlignment="1">
      <alignment horizontal="right"/>
    </xf>
    <xf numFmtId="0" fontId="20" fillId="7" borderId="1" xfId="0" applyFont="1" applyFill="1" applyBorder="1" applyAlignment="1">
      <alignment wrapText="1"/>
    </xf>
    <xf numFmtId="0" fontId="20" fillId="7" borderId="1" xfId="0" applyFont="1" applyFill="1" applyBorder="1"/>
    <xf numFmtId="0" fontId="20" fillId="7" borderId="1" xfId="0" applyFont="1" applyFill="1" applyBorder="1" applyAlignment="1">
      <alignment horizontal="left"/>
    </xf>
    <xf numFmtId="0" fontId="20" fillId="7" borderId="1" xfId="0" applyFont="1" applyFill="1" applyBorder="1" applyAlignment="1">
      <alignment horizontal="right"/>
    </xf>
    <xf numFmtId="0" fontId="20" fillId="0" borderId="1" xfId="4" applyFont="1" applyBorder="1" applyProtection="1"/>
    <xf numFmtId="0" fontId="19" fillId="0" borderId="1" xfId="0" applyFont="1" applyBorder="1" applyAlignment="1">
      <alignment horizontal="right"/>
    </xf>
    <xf numFmtId="3" fontId="20" fillId="0" borderId="1" xfId="0" applyNumberFormat="1" applyFont="1" applyBorder="1" applyAlignment="1">
      <alignment horizontal="right"/>
    </xf>
    <xf numFmtId="0" fontId="19" fillId="7" borderId="1" xfId="0" applyFont="1" applyFill="1" applyBorder="1" applyAlignment="1">
      <alignment vertical="top" wrapText="1"/>
    </xf>
    <xf numFmtId="0" fontId="19" fillId="7" borderId="1" xfId="0" applyFont="1" applyFill="1" applyBorder="1" applyAlignment="1">
      <alignment vertical="top"/>
    </xf>
    <xf numFmtId="0" fontId="19" fillId="7" borderId="1" xfId="0" applyFont="1" applyFill="1" applyBorder="1" applyAlignment="1">
      <alignment horizontal="left" vertical="top"/>
    </xf>
    <xf numFmtId="0" fontId="19" fillId="7" borderId="1" xfId="0" applyFont="1" applyFill="1" applyBorder="1" applyAlignment="1">
      <alignment horizontal="right" vertical="top"/>
    </xf>
    <xf numFmtId="0" fontId="19" fillId="8" borderId="2" xfId="0" applyFont="1" applyFill="1" applyBorder="1"/>
    <xf numFmtId="0" fontId="20" fillId="8" borderId="3" xfId="0" applyFont="1" applyFill="1" applyBorder="1" applyAlignment="1">
      <alignment wrapText="1"/>
    </xf>
    <xf numFmtId="0" fontId="20" fillId="8" borderId="3" xfId="0" applyFont="1" applyFill="1" applyBorder="1"/>
    <xf numFmtId="3" fontId="20" fillId="8" borderId="3" xfId="0" applyNumberFormat="1" applyFont="1" applyFill="1" applyBorder="1"/>
    <xf numFmtId="0" fontId="19" fillId="8" borderId="1" xfId="0" applyFont="1" applyFill="1" applyBorder="1"/>
    <xf numFmtId="0" fontId="20" fillId="8" borderId="1" xfId="0" applyFont="1" applyFill="1" applyBorder="1" applyAlignment="1">
      <alignment wrapText="1"/>
    </xf>
    <xf numFmtId="0" fontId="20" fillId="8" borderId="1" xfId="0" applyFont="1" applyFill="1" applyBorder="1"/>
    <xf numFmtId="3" fontId="20" fillId="8" borderId="1" xfId="0" applyNumberFormat="1" applyFont="1" applyFill="1" applyBorder="1"/>
    <xf numFmtId="0" fontId="21" fillId="0" borderId="1" xfId="0" applyFont="1" applyBorder="1" applyAlignment="1">
      <alignment wrapText="1"/>
    </xf>
    <xf numFmtId="0" fontId="19" fillId="9" borderId="1" xfId="0" applyFont="1" applyFill="1" applyBorder="1"/>
    <xf numFmtId="0" fontId="19" fillId="9" borderId="1" xfId="0" applyFont="1" applyFill="1" applyBorder="1" applyAlignment="1">
      <alignment wrapText="1"/>
    </xf>
    <xf numFmtId="0" fontId="20" fillId="9" borderId="1" xfId="0" applyFont="1" applyFill="1" applyBorder="1" applyAlignment="1">
      <alignment horizontal="right"/>
    </xf>
    <xf numFmtId="3" fontId="19" fillId="0" borderId="1" xfId="0" applyNumberFormat="1" applyFont="1" applyBorder="1"/>
    <xf numFmtId="0" fontId="19" fillId="0" borderId="0" xfId="0" applyFont="1" applyAlignment="1">
      <alignment horizontal="right"/>
    </xf>
    <xf numFmtId="0" fontId="20" fillId="8" borderId="3" xfId="0" applyFont="1" applyFill="1" applyBorder="1" applyAlignment="1">
      <alignment horizontal="right"/>
    </xf>
    <xf numFmtId="4" fontId="20" fillId="8" borderId="3" xfId="0" applyNumberFormat="1" applyFont="1" applyFill="1" applyBorder="1" applyAlignment="1">
      <alignment horizontal="right"/>
    </xf>
    <xf numFmtId="4" fontId="20" fillId="8" borderId="4" xfId="0" applyNumberFormat="1" applyFont="1" applyFill="1" applyBorder="1" applyAlignment="1">
      <alignment horizontal="right"/>
    </xf>
    <xf numFmtId="4" fontId="20" fillId="8" borderId="1" xfId="0" applyNumberFormat="1" applyFont="1" applyFill="1" applyBorder="1" applyAlignment="1">
      <alignment horizontal="right"/>
    </xf>
    <xf numFmtId="0" fontId="20" fillId="8" borderId="1" xfId="0" applyFont="1" applyFill="1" applyBorder="1" applyAlignment="1">
      <alignment horizontal="right"/>
    </xf>
    <xf numFmtId="4" fontId="19" fillId="8" borderId="1" xfId="0" applyNumberFormat="1" applyFont="1" applyFill="1" applyBorder="1" applyAlignment="1">
      <alignment horizontal="right"/>
    </xf>
    <xf numFmtId="4" fontId="20" fillId="9" borderId="1" xfId="0" applyNumberFormat="1" applyFont="1" applyFill="1" applyBorder="1" applyAlignment="1">
      <alignment horizontal="right"/>
    </xf>
    <xf numFmtId="3" fontId="19" fillId="0" borderId="0" xfId="0" applyNumberFormat="1" applyFont="1" applyAlignment="1">
      <alignment horizontal="right"/>
    </xf>
    <xf numFmtId="0" fontId="20" fillId="0" borderId="0" xfId="0" applyFont="1" applyAlignment="1">
      <alignment horizontal="right" wrapText="1"/>
    </xf>
    <xf numFmtId="3" fontId="20" fillId="0" borderId="0" xfId="0" applyNumberFormat="1" applyFont="1" applyAlignment="1">
      <alignment horizontal="right"/>
    </xf>
    <xf numFmtId="0" fontId="19" fillId="13" borderId="1" xfId="0" applyFont="1" applyFill="1" applyBorder="1"/>
    <xf numFmtId="0" fontId="20" fillId="13" borderId="1" xfId="0" applyFont="1" applyFill="1" applyBorder="1" applyAlignment="1">
      <alignment wrapText="1"/>
    </xf>
    <xf numFmtId="0" fontId="20" fillId="13" borderId="1" xfId="0" applyFont="1" applyFill="1" applyBorder="1"/>
    <xf numFmtId="3" fontId="20" fillId="13" borderId="1" xfId="0" applyNumberFormat="1" applyFont="1" applyFill="1" applyBorder="1" applyAlignment="1">
      <alignment horizontal="right"/>
    </xf>
    <xf numFmtId="0" fontId="20" fillId="13" borderId="1" xfId="0" applyFont="1" applyFill="1" applyBorder="1" applyAlignment="1">
      <alignment horizontal="right" wrapText="1"/>
    </xf>
    <xf numFmtId="4" fontId="20" fillId="13" borderId="1" xfId="0" applyNumberFormat="1" applyFont="1" applyFill="1" applyBorder="1" applyAlignment="1">
      <alignment horizontal="right"/>
    </xf>
    <xf numFmtId="3" fontId="19" fillId="0" borderId="1" xfId="0" applyNumberFormat="1" applyFont="1" applyBorder="1" applyAlignment="1">
      <alignment horizontal="right"/>
    </xf>
    <xf numFmtId="0" fontId="19" fillId="0" borderId="1" xfId="0" applyFont="1" applyBorder="1" applyAlignment="1">
      <alignment horizontal="right" wrapText="1"/>
    </xf>
    <xf numFmtId="4" fontId="20" fillId="12" borderId="1" xfId="0" applyNumberFormat="1" applyFont="1" applyFill="1" applyBorder="1" applyAlignment="1">
      <alignment horizontal="right"/>
    </xf>
    <xf numFmtId="3" fontId="20" fillId="5" borderId="1" xfId="0" applyNumberFormat="1" applyFont="1" applyFill="1" applyBorder="1" applyAlignment="1">
      <alignment horizontal="right"/>
    </xf>
    <xf numFmtId="0" fontId="28" fillId="0" borderId="1" xfId="0" applyFont="1" applyBorder="1" applyAlignment="1">
      <alignment wrapText="1"/>
    </xf>
    <xf numFmtId="0" fontId="20" fillId="0" borderId="1" xfId="9" applyFont="1" applyBorder="1" applyAlignment="1" applyProtection="1">
      <alignment wrapText="1"/>
    </xf>
    <xf numFmtId="171" fontId="20" fillId="0" borderId="1" xfId="9" applyNumberFormat="1" applyFont="1" applyBorder="1" applyAlignment="1" applyProtection="1">
      <alignment wrapText="1"/>
    </xf>
    <xf numFmtId="0" fontId="19" fillId="13" borderId="1" xfId="0" applyFont="1" applyFill="1" applyBorder="1" applyAlignment="1">
      <alignment wrapText="1"/>
    </xf>
    <xf numFmtId="3" fontId="19" fillId="13" borderId="1" xfId="0" applyNumberFormat="1" applyFont="1" applyFill="1" applyBorder="1" applyAlignment="1">
      <alignment horizontal="right"/>
    </xf>
    <xf numFmtId="0" fontId="19" fillId="13" borderId="1" xfId="0" applyFont="1" applyFill="1" applyBorder="1" applyAlignment="1">
      <alignment horizontal="left" wrapText="1"/>
    </xf>
    <xf numFmtId="0" fontId="19" fillId="11" borderId="2" xfId="0" applyFont="1" applyFill="1" applyBorder="1"/>
    <xf numFmtId="0" fontId="19" fillId="11" borderId="3" xfId="0" applyFont="1" applyFill="1" applyBorder="1" applyAlignment="1">
      <alignment wrapText="1"/>
    </xf>
    <xf numFmtId="0" fontId="19" fillId="11" borderId="3" xfId="0" applyFont="1" applyFill="1" applyBorder="1"/>
    <xf numFmtId="3" fontId="19" fillId="11" borderId="3" xfId="0" applyNumberFormat="1" applyFont="1" applyFill="1" applyBorder="1"/>
    <xf numFmtId="0" fontId="19" fillId="11" borderId="3" xfId="0" applyFont="1" applyFill="1" applyBorder="1" applyAlignment="1">
      <alignment horizontal="left"/>
    </xf>
    <xf numFmtId="0" fontId="19" fillId="11" borderId="3" xfId="0" applyFont="1" applyFill="1" applyBorder="1" applyAlignment="1">
      <alignment horizontal="right"/>
    </xf>
    <xf numFmtId="4" fontId="19" fillId="11" borderId="3" xfId="0" applyNumberFormat="1" applyFont="1" applyFill="1" applyBorder="1" applyAlignment="1">
      <alignment horizontal="right"/>
    </xf>
    <xf numFmtId="4" fontId="20" fillId="11" borderId="4" xfId="0" applyNumberFormat="1" applyFont="1" applyFill="1" applyBorder="1" applyAlignment="1">
      <alignment horizontal="right"/>
    </xf>
    <xf numFmtId="0" fontId="19" fillId="11" borderId="1" xfId="0" applyFont="1" applyFill="1" applyBorder="1"/>
    <xf numFmtId="0" fontId="19" fillId="11" borderId="1" xfId="0" applyFont="1" applyFill="1" applyBorder="1" applyAlignment="1">
      <alignment wrapText="1"/>
    </xf>
    <xf numFmtId="3" fontId="19" fillId="11" borderId="1" xfId="0" applyNumberFormat="1" applyFont="1" applyFill="1" applyBorder="1"/>
    <xf numFmtId="0" fontId="19" fillId="11" borderId="1" xfId="0" applyFont="1" applyFill="1" applyBorder="1" applyAlignment="1">
      <alignment horizontal="left"/>
    </xf>
    <xf numFmtId="0" fontId="19" fillId="11" borderId="1" xfId="0" applyFont="1" applyFill="1" applyBorder="1" applyAlignment="1">
      <alignment horizontal="right"/>
    </xf>
    <xf numFmtId="4" fontId="19" fillId="11" borderId="1" xfId="0" applyNumberFormat="1" applyFont="1" applyFill="1" applyBorder="1" applyAlignment="1">
      <alignment horizontal="right"/>
    </xf>
    <xf numFmtId="4" fontId="20" fillId="11" borderId="1" xfId="0" applyNumberFormat="1" applyFont="1" applyFill="1" applyBorder="1" applyAlignment="1">
      <alignment horizontal="right"/>
    </xf>
    <xf numFmtId="0" fontId="29" fillId="0" borderId="1" xfId="0" applyFont="1" applyBorder="1" applyAlignment="1">
      <alignment horizontal="left" vertical="center" wrapText="1"/>
    </xf>
    <xf numFmtId="0" fontId="20" fillId="11" borderId="1" xfId="0" applyFont="1" applyFill="1" applyBorder="1" applyAlignment="1">
      <alignment wrapText="1"/>
    </xf>
    <xf numFmtId="0" fontId="20" fillId="11" borderId="1" xfId="0" applyFont="1" applyFill="1" applyBorder="1"/>
    <xf numFmtId="3" fontId="20" fillId="11" borderId="1" xfId="0" applyNumberFormat="1" applyFont="1" applyFill="1" applyBorder="1"/>
    <xf numFmtId="0" fontId="20" fillId="11" borderId="1" xfId="0" applyFont="1" applyFill="1" applyBorder="1" applyAlignment="1">
      <alignment horizontal="left"/>
    </xf>
    <xf numFmtId="0" fontId="20" fillId="11" borderId="1" xfId="0" applyFont="1" applyFill="1" applyBorder="1" applyAlignment="1">
      <alignment horizontal="right"/>
    </xf>
    <xf numFmtId="0" fontId="20" fillId="0" borderId="1" xfId="0" applyFont="1" applyBorder="1" applyAlignment="1">
      <alignment horizontal="left" vertical="center"/>
    </xf>
    <xf numFmtId="0" fontId="19" fillId="10" borderId="2" xfId="0" applyFont="1" applyFill="1" applyBorder="1"/>
    <xf numFmtId="0" fontId="19" fillId="10" borderId="3" xfId="0" applyFont="1" applyFill="1" applyBorder="1" applyAlignment="1">
      <alignment wrapText="1"/>
    </xf>
    <xf numFmtId="0" fontId="19" fillId="10" borderId="3" xfId="0" applyFont="1" applyFill="1" applyBorder="1"/>
    <xf numFmtId="3" fontId="19" fillId="10" borderId="3" xfId="0" applyNumberFormat="1" applyFont="1" applyFill="1" applyBorder="1"/>
    <xf numFmtId="0" fontId="19" fillId="10" borderId="3" xfId="0" applyFont="1" applyFill="1" applyBorder="1" applyAlignment="1">
      <alignment horizontal="left"/>
    </xf>
    <xf numFmtId="0" fontId="19" fillId="10" borderId="3" xfId="0" applyFont="1" applyFill="1" applyBorder="1" applyAlignment="1">
      <alignment horizontal="right"/>
    </xf>
    <xf numFmtId="4" fontId="19" fillId="10" borderId="3" xfId="0" applyNumberFormat="1" applyFont="1" applyFill="1" applyBorder="1" applyAlignment="1">
      <alignment horizontal="right"/>
    </xf>
    <xf numFmtId="4" fontId="19" fillId="10" borderId="4" xfId="0" applyNumberFormat="1" applyFont="1" applyFill="1" applyBorder="1" applyAlignment="1">
      <alignment horizontal="right"/>
    </xf>
    <xf numFmtId="49" fontId="20" fillId="0" borderId="1" xfId="0" applyNumberFormat="1" applyFont="1" applyBorder="1" applyAlignment="1">
      <alignment horizontal="right"/>
    </xf>
    <xf numFmtId="0" fontId="19" fillId="10" borderId="1" xfId="0" applyFont="1" applyFill="1" applyBorder="1"/>
    <xf numFmtId="0" fontId="19" fillId="10" borderId="1" xfId="0" applyFont="1" applyFill="1" applyBorder="1" applyAlignment="1">
      <alignment wrapText="1"/>
    </xf>
    <xf numFmtId="3" fontId="19" fillId="10" borderId="1" xfId="0" applyNumberFormat="1" applyFont="1" applyFill="1" applyBorder="1"/>
    <xf numFmtId="0" fontId="19" fillId="10" borderId="1" xfId="0" applyFont="1" applyFill="1" applyBorder="1" applyAlignment="1">
      <alignment horizontal="left"/>
    </xf>
    <xf numFmtId="4" fontId="19" fillId="10" borderId="1" xfId="0" applyNumberFormat="1" applyFont="1" applyFill="1" applyBorder="1" applyAlignment="1">
      <alignment horizontal="right"/>
    </xf>
    <xf numFmtId="0" fontId="20" fillId="10" borderId="1" xfId="0" applyFont="1" applyFill="1" applyBorder="1" applyAlignment="1">
      <alignment wrapText="1"/>
    </xf>
    <xf numFmtId="0" fontId="20" fillId="10" borderId="1" xfId="0" applyFont="1" applyFill="1" applyBorder="1"/>
    <xf numFmtId="3" fontId="20" fillId="10" borderId="1" xfId="0" applyNumberFormat="1" applyFont="1" applyFill="1" applyBorder="1"/>
    <xf numFmtId="0" fontId="20" fillId="10" borderId="1" xfId="0" applyFont="1" applyFill="1" applyBorder="1" applyAlignment="1">
      <alignment horizontal="left"/>
    </xf>
    <xf numFmtId="4" fontId="20" fillId="10" borderId="1" xfId="0" applyNumberFormat="1" applyFont="1" applyFill="1" applyBorder="1" applyAlignment="1">
      <alignment horizontal="right"/>
    </xf>
    <xf numFmtId="3" fontId="20" fillId="10" borderId="1" xfId="0" applyNumberFormat="1" applyFont="1" applyFill="1" applyBorder="1" applyAlignment="1">
      <alignment horizontal="right"/>
    </xf>
    <xf numFmtId="0" fontId="20" fillId="10" borderId="1" xfId="0" applyFont="1" applyFill="1" applyBorder="1" applyAlignment="1">
      <alignment horizontal="right" wrapText="1"/>
    </xf>
    <xf numFmtId="0" fontId="20" fillId="14" borderId="1" xfId="0" applyFont="1" applyFill="1" applyBorder="1" applyAlignment="1">
      <alignment horizontal="right"/>
    </xf>
    <xf numFmtId="4" fontId="21" fillId="0" borderId="1" xfId="0" applyNumberFormat="1" applyFont="1" applyBorder="1" applyAlignment="1">
      <alignment horizontal="right"/>
    </xf>
    <xf numFmtId="0" fontId="20" fillId="0" borderId="0" xfId="0" applyFont="1" applyAlignment="1">
      <alignment vertical="center"/>
    </xf>
    <xf numFmtId="0" fontId="19" fillId="0" borderId="5" xfId="0" applyFont="1" applyBorder="1"/>
    <xf numFmtId="0" fontId="20" fillId="0" borderId="5" xfId="0" applyFont="1" applyBorder="1" applyAlignment="1">
      <alignment wrapText="1"/>
    </xf>
    <xf numFmtId="0" fontId="20" fillId="0" borderId="5" xfId="0" applyFont="1" applyBorder="1"/>
    <xf numFmtId="3" fontId="20" fillId="0" borderId="5" xfId="0" applyNumberFormat="1" applyFont="1" applyBorder="1" applyAlignment="1">
      <alignment horizontal="right"/>
    </xf>
    <xf numFmtId="0" fontId="20" fillId="0" borderId="5" xfId="0" applyFont="1" applyBorder="1" applyAlignment="1">
      <alignment horizontal="right" wrapText="1"/>
    </xf>
    <xf numFmtId="4" fontId="19" fillId="5" borderId="5" xfId="0" applyNumberFormat="1" applyFont="1" applyFill="1" applyBorder="1" applyAlignment="1">
      <alignment horizontal="right"/>
    </xf>
    <xf numFmtId="0" fontId="20" fillId="0" borderId="6" xfId="0" applyFont="1" applyBorder="1" applyAlignment="1">
      <alignment vertical="center"/>
    </xf>
    <xf numFmtId="0" fontId="20" fillId="0" borderId="6" xfId="0" applyFont="1" applyBorder="1" applyAlignment="1">
      <alignment wrapText="1"/>
    </xf>
    <xf numFmtId="0" fontId="19" fillId="13" borderId="8" xfId="0" applyFont="1" applyFill="1" applyBorder="1"/>
    <xf numFmtId="0" fontId="20" fillId="13" borderId="9" xfId="0" applyFont="1" applyFill="1" applyBorder="1" applyAlignment="1">
      <alignment wrapText="1"/>
    </xf>
    <xf numFmtId="0" fontId="20" fillId="13" borderId="9" xfId="0" applyFont="1" applyFill="1" applyBorder="1"/>
    <xf numFmtId="3" fontId="20" fillId="13" borderId="9" xfId="0" applyNumberFormat="1" applyFont="1" applyFill="1" applyBorder="1" applyAlignment="1">
      <alignment horizontal="right"/>
    </xf>
    <xf numFmtId="0" fontId="20" fillId="13" borderId="9" xfId="0" applyFont="1" applyFill="1" applyBorder="1" applyAlignment="1">
      <alignment horizontal="right" wrapText="1"/>
    </xf>
    <xf numFmtId="4" fontId="20" fillId="12" borderId="9" xfId="0" applyNumberFormat="1" applyFont="1" applyFill="1" applyBorder="1" applyAlignment="1">
      <alignment horizontal="right"/>
    </xf>
    <xf numFmtId="4" fontId="20" fillId="12" borderId="10" xfId="0" applyNumberFormat="1" applyFont="1" applyFill="1" applyBorder="1" applyAlignment="1">
      <alignment horizontal="right"/>
    </xf>
    <xf numFmtId="0" fontId="20" fillId="0" borderId="11" xfId="0" applyFont="1" applyBorder="1" applyAlignment="1">
      <alignment vertical="top" wrapText="1"/>
    </xf>
    <xf numFmtId="0" fontId="20" fillId="0" borderId="11" xfId="0" applyFont="1" applyBorder="1"/>
    <xf numFmtId="3" fontId="20" fillId="0" borderId="11" xfId="0" applyNumberFormat="1" applyFont="1" applyBorder="1" applyAlignment="1">
      <alignment horizontal="right"/>
    </xf>
    <xf numFmtId="0" fontId="20" fillId="0" borderId="11" xfId="0" applyFont="1" applyBorder="1" applyAlignment="1">
      <alignment wrapText="1"/>
    </xf>
    <xf numFmtId="0" fontId="20" fillId="0" borderId="11" xfId="0" applyFont="1" applyBorder="1" applyAlignment="1">
      <alignment horizontal="right" wrapText="1"/>
    </xf>
    <xf numFmtId="4" fontId="20" fillId="5" borderId="11" xfId="0" applyNumberFormat="1" applyFont="1" applyFill="1" applyBorder="1" applyAlignment="1">
      <alignment horizontal="right"/>
    </xf>
    <xf numFmtId="0" fontId="20" fillId="0" borderId="1" xfId="0" applyFont="1" applyBorder="1" applyAlignment="1">
      <alignment vertical="top" wrapText="1"/>
    </xf>
    <xf numFmtId="0" fontId="22" fillId="0" borderId="0" xfId="0" applyFont="1"/>
    <xf numFmtId="0" fontId="22" fillId="14" borderId="1" xfId="0" applyFont="1" applyFill="1" applyBorder="1" applyAlignment="1">
      <alignment wrapText="1"/>
    </xf>
    <xf numFmtId="3" fontId="22" fillId="14" borderId="1" xfId="0" applyNumberFormat="1" applyFont="1" applyFill="1" applyBorder="1" applyAlignment="1">
      <alignment horizontal="center" wrapText="1"/>
    </xf>
    <xf numFmtId="4" fontId="22" fillId="14" borderId="1" xfId="0" applyNumberFormat="1" applyFont="1" applyFill="1" applyBorder="1" applyAlignment="1">
      <alignment horizontal="right"/>
    </xf>
    <xf numFmtId="165" fontId="22" fillId="14" borderId="1" xfId="0" applyNumberFormat="1" applyFont="1" applyFill="1" applyBorder="1" applyAlignment="1">
      <alignment horizontal="right" wrapText="1"/>
    </xf>
    <xf numFmtId="165" fontId="22" fillId="14" borderId="1" xfId="0" applyNumberFormat="1" applyFont="1" applyFill="1" applyBorder="1" applyAlignment="1">
      <alignment horizontal="right"/>
    </xf>
    <xf numFmtId="0" fontId="22" fillId="14" borderId="0" xfId="0" applyFont="1" applyFill="1"/>
    <xf numFmtId="0" fontId="20" fillId="14" borderId="1" xfId="0" applyFont="1" applyFill="1" applyBorder="1" applyAlignment="1">
      <alignment wrapText="1"/>
    </xf>
    <xf numFmtId="0" fontId="20" fillId="14" borderId="1" xfId="0" applyFont="1" applyFill="1" applyBorder="1"/>
    <xf numFmtId="4" fontId="20" fillId="14" borderId="1" xfId="0" applyNumberFormat="1" applyFont="1" applyFill="1" applyBorder="1" applyAlignment="1">
      <alignment horizontal="right"/>
    </xf>
    <xf numFmtId="165" fontId="20" fillId="14" borderId="1" xfId="0" applyNumberFormat="1" applyFont="1" applyFill="1" applyBorder="1" applyAlignment="1">
      <alignment horizontal="right"/>
    </xf>
    <xf numFmtId="0" fontId="25" fillId="14" borderId="0" xfId="0" applyFont="1" applyFill="1"/>
    <xf numFmtId="3" fontId="22" fillId="0" borderId="1" xfId="0" applyNumberFormat="1" applyFont="1" applyBorder="1" applyAlignment="1">
      <alignment horizontal="center" wrapText="1"/>
    </xf>
    <xf numFmtId="3" fontId="20" fillId="14" borderId="1" xfId="0" applyNumberFormat="1" applyFont="1" applyFill="1" applyBorder="1" applyAlignment="1">
      <alignment horizontal="center"/>
    </xf>
    <xf numFmtId="4" fontId="20" fillId="14" borderId="1" xfId="0" applyNumberFormat="1" applyFont="1" applyFill="1" applyBorder="1" applyAlignment="1">
      <alignment horizontal="left" wrapText="1"/>
    </xf>
    <xf numFmtId="0" fontId="22" fillId="14" borderId="1" xfId="0" applyFont="1" applyFill="1" applyBorder="1"/>
    <xf numFmtId="3" fontId="22" fillId="14" borderId="1" xfId="0" applyNumberFormat="1" applyFont="1" applyFill="1" applyBorder="1" applyAlignment="1">
      <alignment horizontal="center"/>
    </xf>
    <xf numFmtId="0" fontId="22" fillId="5" borderId="1" xfId="0" applyFont="1" applyFill="1" applyBorder="1"/>
    <xf numFmtId="0" fontId="22" fillId="0" borderId="1" xfId="0" applyFont="1" applyBorder="1" applyAlignment="1">
      <alignment vertical="center" wrapText="1"/>
    </xf>
    <xf numFmtId="0" fontId="22" fillId="0" borderId="1" xfId="0" applyFont="1" applyBorder="1" applyAlignment="1">
      <alignment horizontal="left" wrapText="1"/>
    </xf>
    <xf numFmtId="0" fontId="22" fillId="0" borderId="1" xfId="0" applyFont="1" applyBorder="1" applyAlignment="1">
      <alignment wrapText="1"/>
    </xf>
    <xf numFmtId="0" fontId="26" fillId="4" borderId="1" xfId="0" applyFont="1" applyFill="1" applyBorder="1"/>
    <xf numFmtId="3" fontId="20" fillId="14" borderId="1" xfId="0" applyNumberFormat="1" applyFont="1" applyFill="1" applyBorder="1"/>
    <xf numFmtId="0" fontId="15" fillId="0" borderId="1" xfId="0" applyFont="1" applyBorder="1" applyAlignment="1">
      <alignment wrapText="1"/>
    </xf>
    <xf numFmtId="3" fontId="20" fillId="8" borderId="1" xfId="0" applyNumberFormat="1" applyFont="1" applyFill="1" applyBorder="1" applyAlignment="1">
      <alignment horizontal="right"/>
    </xf>
    <xf numFmtId="3" fontId="20" fillId="0" borderId="1" xfId="0" applyNumberFormat="1" applyFont="1" applyBorder="1" applyAlignment="1">
      <alignment horizontal="right" wrapText="1"/>
    </xf>
    <xf numFmtId="0" fontId="22" fillId="0" borderId="1" xfId="0" applyFont="1" applyBorder="1"/>
    <xf numFmtId="3" fontId="22" fillId="0" borderId="1" xfId="0" applyNumberFormat="1" applyFont="1" applyBorder="1" applyAlignment="1">
      <alignment horizontal="right"/>
    </xf>
    <xf numFmtId="0" fontId="26" fillId="9" borderId="1" xfId="0" applyFont="1" applyFill="1" applyBorder="1"/>
    <xf numFmtId="0" fontId="20" fillId="14" borderId="1" xfId="0" applyFont="1" applyFill="1" applyBorder="1" applyAlignment="1">
      <alignment horizontal="left" wrapText="1"/>
    </xf>
    <xf numFmtId="3" fontId="26" fillId="2" borderId="1" xfId="0" applyNumberFormat="1" applyFont="1" applyFill="1" applyBorder="1" applyAlignment="1">
      <alignment horizontal="center" wrapText="1"/>
    </xf>
    <xf numFmtId="3" fontId="22" fillId="0" borderId="0" xfId="0" applyNumberFormat="1" applyFont="1" applyAlignment="1">
      <alignment horizontal="right"/>
    </xf>
    <xf numFmtId="0" fontId="22" fillId="0" borderId="0" xfId="0" applyFont="1" applyAlignment="1">
      <alignment wrapText="1"/>
    </xf>
    <xf numFmtId="0" fontId="22" fillId="0" borderId="0" xfId="0" applyFont="1" applyAlignment="1">
      <alignment horizontal="right" wrapText="1"/>
    </xf>
    <xf numFmtId="0" fontId="22" fillId="0" borderId="11" xfId="0" applyFont="1" applyBorder="1" applyAlignment="1">
      <alignment vertical="top" wrapText="1"/>
    </xf>
    <xf numFmtId="0" fontId="22" fillId="0" borderId="1" xfId="0" applyFont="1" applyBorder="1" applyAlignment="1">
      <alignment vertical="top" wrapText="1"/>
    </xf>
    <xf numFmtId="3" fontId="20" fillId="14" borderId="1" xfId="0" applyNumberFormat="1" applyFont="1" applyFill="1" applyBorder="1" applyAlignment="1">
      <alignment horizontal="right"/>
    </xf>
    <xf numFmtId="0" fontId="32" fillId="0" borderId="0" xfId="7" applyFont="1" applyAlignment="1" applyProtection="1">
      <alignment horizontal="center"/>
    </xf>
    <xf numFmtId="0" fontId="7" fillId="0" borderId="0" xfId="7" applyFont="1" applyAlignment="1" applyProtection="1">
      <alignment horizontal="center"/>
    </xf>
    <xf numFmtId="0" fontId="31" fillId="0" borderId="0" xfId="7" applyFont="1" applyProtection="1"/>
    <xf numFmtId="0" fontId="6" fillId="0" borderId="12" xfId="7" applyFont="1" applyBorder="1" applyProtection="1"/>
    <xf numFmtId="3" fontId="17" fillId="0" borderId="0" xfId="0" applyNumberFormat="1" applyFont="1" applyAlignment="1">
      <alignment horizontal="right"/>
    </xf>
    <xf numFmtId="3" fontId="19" fillId="7" borderId="3" xfId="0" applyNumberFormat="1" applyFont="1" applyFill="1" applyBorder="1" applyAlignment="1">
      <alignment horizontal="right"/>
    </xf>
    <xf numFmtId="3" fontId="19" fillId="7" borderId="1" xfId="0" applyNumberFormat="1" applyFont="1" applyFill="1" applyBorder="1" applyAlignment="1">
      <alignment horizontal="right"/>
    </xf>
    <xf numFmtId="3" fontId="20" fillId="7" borderId="1" xfId="0" applyNumberFormat="1" applyFont="1" applyFill="1" applyBorder="1" applyAlignment="1">
      <alignment horizontal="right"/>
    </xf>
    <xf numFmtId="3" fontId="19" fillId="7" borderId="1" xfId="0" applyNumberFormat="1" applyFont="1" applyFill="1" applyBorder="1" applyAlignment="1">
      <alignment horizontal="right" vertical="top"/>
    </xf>
    <xf numFmtId="0" fontId="0" fillId="0" borderId="0" xfId="0" applyAlignment="1">
      <alignment horizontal="right"/>
    </xf>
    <xf numFmtId="0" fontId="20" fillId="14" borderId="1" xfId="0" applyFont="1" applyFill="1" applyBorder="1" applyAlignment="1">
      <alignment horizontal="justify" vertical="center"/>
    </xf>
    <xf numFmtId="0" fontId="20" fillId="14" borderId="1" xfId="0" applyFont="1" applyFill="1" applyBorder="1" applyAlignment="1">
      <alignment horizontal="justify"/>
    </xf>
    <xf numFmtId="0" fontId="21" fillId="0" borderId="0" xfId="0" applyFont="1"/>
    <xf numFmtId="2" fontId="20" fillId="0" borderId="1" xfId="0" applyNumberFormat="1" applyFont="1" applyBorder="1" applyAlignment="1">
      <alignment horizontal="right"/>
    </xf>
    <xf numFmtId="4" fontId="21" fillId="0" borderId="0" xfId="0" applyNumberFormat="1" applyFont="1"/>
    <xf numFmtId="165" fontId="20" fillId="14" borderId="1" xfId="0" applyNumberFormat="1" applyFont="1" applyFill="1" applyBorder="1" applyAlignment="1">
      <alignment horizontal="right" wrapText="1"/>
    </xf>
    <xf numFmtId="49" fontId="20" fillId="0" borderId="1" xfId="0" applyNumberFormat="1" applyFont="1" applyBorder="1" applyAlignment="1">
      <alignment vertical="center" wrapText="1"/>
    </xf>
    <xf numFmtId="165" fontId="20" fillId="0" borderId="5" xfId="0" applyNumberFormat="1" applyFont="1" applyBorder="1" applyAlignment="1">
      <alignment horizontal="right"/>
    </xf>
    <xf numFmtId="0" fontId="19" fillId="0" borderId="2" xfId="0" applyFont="1" applyBorder="1"/>
    <xf numFmtId="3" fontId="20" fillId="0" borderId="5" xfId="0" applyNumberFormat="1" applyFont="1" applyBorder="1" applyAlignment="1">
      <alignment horizontal="center" wrapText="1"/>
    </xf>
    <xf numFmtId="4" fontId="20" fillId="0" borderId="5" xfId="0" applyNumberFormat="1" applyFont="1" applyBorder="1" applyAlignment="1">
      <alignment horizontal="right"/>
    </xf>
    <xf numFmtId="4" fontId="19" fillId="0" borderId="5" xfId="0" applyNumberFormat="1" applyFont="1" applyBorder="1" applyAlignment="1">
      <alignment horizontal="right"/>
    </xf>
    <xf numFmtId="0" fontId="19" fillId="0" borderId="16" xfId="0" applyFont="1" applyBorder="1" applyAlignment="1">
      <alignment wrapText="1"/>
    </xf>
    <xf numFmtId="0" fontId="19" fillId="0" borderId="16" xfId="0" applyFont="1" applyBorder="1"/>
    <xf numFmtId="3" fontId="19" fillId="0" borderId="16" xfId="0" applyNumberFormat="1" applyFont="1" applyBorder="1" applyAlignment="1">
      <alignment horizontal="center" wrapText="1"/>
    </xf>
    <xf numFmtId="4" fontId="19" fillId="0" borderId="16" xfId="0" applyNumberFormat="1" applyFont="1" applyBorder="1" applyAlignment="1">
      <alignment horizontal="right"/>
    </xf>
    <xf numFmtId="165" fontId="19" fillId="0" borderId="16" xfId="0" applyNumberFormat="1" applyFont="1" applyBorder="1" applyAlignment="1">
      <alignment horizontal="right"/>
    </xf>
    <xf numFmtId="165" fontId="20" fillId="0" borderId="16" xfId="0" applyNumberFormat="1" applyFont="1" applyBorder="1" applyAlignment="1">
      <alignment horizontal="right"/>
    </xf>
    <xf numFmtId="4" fontId="20" fillId="15" borderId="1" xfId="0" applyNumberFormat="1" applyFont="1" applyFill="1" applyBorder="1" applyAlignment="1">
      <alignment horizontal="right"/>
    </xf>
    <xf numFmtId="172" fontId="20" fillId="0" borderId="1" xfId="0" applyNumberFormat="1" applyFont="1" applyBorder="1" applyAlignment="1">
      <alignment horizontal="right"/>
    </xf>
    <xf numFmtId="3" fontId="20" fillId="0" borderId="2" xfId="0" applyNumberFormat="1" applyFont="1" applyBorder="1"/>
    <xf numFmtId="4" fontId="20" fillId="5" borderId="4" xfId="0" applyNumberFormat="1" applyFont="1" applyFill="1" applyBorder="1" applyAlignment="1">
      <alignment horizontal="right"/>
    </xf>
    <xf numFmtId="4" fontId="20" fillId="0" borderId="4" xfId="0" applyNumberFormat="1" applyFont="1" applyBorder="1" applyAlignment="1">
      <alignment horizontal="right"/>
    </xf>
    <xf numFmtId="0" fontId="20" fillId="0" borderId="5" xfId="0" applyFont="1" applyBorder="1" applyAlignment="1">
      <alignment horizontal="right"/>
    </xf>
    <xf numFmtId="0" fontId="20" fillId="0" borderId="23" xfId="0" applyFont="1" applyBorder="1"/>
    <xf numFmtId="0" fontId="20" fillId="0" borderId="23" xfId="0" applyFont="1" applyBorder="1" applyAlignment="1">
      <alignment horizontal="right"/>
    </xf>
    <xf numFmtId="0" fontId="20" fillId="0" borderId="16" xfId="0" applyFont="1" applyBorder="1" applyAlignment="1">
      <alignment wrapText="1"/>
    </xf>
    <xf numFmtId="0" fontId="20" fillId="0" borderId="16" xfId="0" applyFont="1" applyBorder="1" applyAlignment="1">
      <alignment horizontal="right"/>
    </xf>
    <xf numFmtId="172" fontId="20" fillId="0" borderId="16" xfId="0" applyNumberFormat="1" applyFont="1" applyBorder="1" applyAlignment="1">
      <alignment horizontal="right"/>
    </xf>
    <xf numFmtId="0" fontId="20" fillId="0" borderId="16" xfId="0" applyFont="1" applyBorder="1"/>
    <xf numFmtId="169" fontId="20" fillId="0" borderId="16" xfId="0" applyNumberFormat="1" applyFont="1" applyBorder="1" applyAlignment="1">
      <alignment horizontal="right"/>
    </xf>
    <xf numFmtId="172" fontId="20" fillId="0" borderId="1" xfId="0" applyNumberFormat="1" applyFont="1" applyBorder="1" applyAlignment="1">
      <alignment wrapText="1"/>
    </xf>
    <xf numFmtId="0" fontId="22" fillId="0" borderId="6" xfId="0" applyFont="1" applyBorder="1" applyAlignment="1">
      <alignment vertical="center"/>
    </xf>
    <xf numFmtId="0" fontId="25" fillId="0" borderId="7" xfId="0" applyFont="1" applyBorder="1"/>
    <xf numFmtId="0" fontId="22" fillId="0" borderId="7" xfId="0" applyFont="1" applyBorder="1"/>
    <xf numFmtId="0" fontId="25" fillId="0" borderId="6" xfId="0" applyFont="1" applyBorder="1"/>
    <xf numFmtId="165" fontId="36" fillId="0" borderId="13" xfId="0" applyNumberFormat="1" applyFont="1" applyBorder="1" applyAlignment="1">
      <alignment horizontal="right"/>
    </xf>
    <xf numFmtId="4" fontId="20" fillId="15" borderId="11" xfId="0" applyNumberFormat="1" applyFont="1" applyFill="1" applyBorder="1" applyAlignment="1">
      <alignment horizontal="right"/>
    </xf>
    <xf numFmtId="172" fontId="19" fillId="7" borderId="1" xfId="0" applyNumberFormat="1" applyFont="1" applyFill="1" applyBorder="1" applyAlignment="1">
      <alignment horizontal="right"/>
    </xf>
    <xf numFmtId="165" fontId="36" fillId="0" borderId="13" xfId="0" applyNumberFormat="1" applyFont="1" applyBorder="1" applyAlignment="1">
      <alignment horizontal="right" wrapText="1"/>
    </xf>
    <xf numFmtId="165" fontId="36" fillId="0" borderId="14" xfId="0" applyNumberFormat="1" applyFont="1" applyBorder="1" applyAlignment="1">
      <alignment horizontal="right" wrapText="1"/>
    </xf>
    <xf numFmtId="165" fontId="36" fillId="0" borderId="14" xfId="0" applyNumberFormat="1" applyFont="1" applyBorder="1" applyAlignment="1">
      <alignment horizontal="right"/>
    </xf>
    <xf numFmtId="165" fontId="36" fillId="16" borderId="13" xfId="0" applyNumberFormat="1" applyFont="1" applyFill="1" applyBorder="1" applyAlignment="1">
      <alignment horizontal="right"/>
    </xf>
    <xf numFmtId="172" fontId="36" fillId="0" borderId="16" xfId="0" applyNumberFormat="1" applyFont="1" applyBorder="1" applyAlignment="1">
      <alignment horizontal="right"/>
    </xf>
    <xf numFmtId="172" fontId="36" fillId="0" borderId="22" xfId="0" applyNumberFormat="1" applyFont="1" applyBorder="1" applyAlignment="1">
      <alignment horizontal="right"/>
    </xf>
    <xf numFmtId="172" fontId="22" fillId="0" borderId="16" xfId="0" applyNumberFormat="1" applyFont="1" applyBorder="1" applyAlignment="1">
      <alignment horizontal="right" vertical="center" wrapText="1"/>
    </xf>
    <xf numFmtId="4" fontId="37" fillId="0" borderId="0" xfId="0" applyNumberFormat="1" applyFont="1"/>
    <xf numFmtId="2" fontId="20" fillId="0" borderId="0" xfId="0" applyNumberFormat="1" applyFont="1" applyAlignment="1">
      <alignment horizontal="right"/>
    </xf>
    <xf numFmtId="2" fontId="19" fillId="2" borderId="1" xfId="0" applyNumberFormat="1" applyFont="1" applyFill="1" applyBorder="1" applyAlignment="1">
      <alignment horizontal="center" wrapText="1"/>
    </xf>
    <xf numFmtId="2" fontId="19" fillId="3" borderId="1" xfId="0" applyNumberFormat="1" applyFont="1" applyFill="1" applyBorder="1" applyAlignment="1">
      <alignment horizontal="right"/>
    </xf>
    <xf numFmtId="2" fontId="20" fillId="14" borderId="1" xfId="0" applyNumberFormat="1" applyFont="1" applyFill="1" applyBorder="1" applyAlignment="1">
      <alignment horizontal="right"/>
    </xf>
    <xf numFmtId="2" fontId="22" fillId="14" borderId="1" xfId="0" applyNumberFormat="1" applyFont="1" applyFill="1" applyBorder="1" applyAlignment="1">
      <alignment horizontal="right"/>
    </xf>
    <xf numFmtId="2" fontId="25" fillId="0" borderId="0" xfId="0" applyNumberFormat="1" applyFont="1"/>
    <xf numFmtId="2" fontId="21" fillId="0" borderId="0" xfId="0" applyNumberFormat="1" applyFont="1"/>
    <xf numFmtId="49" fontId="20" fillId="14" borderId="1" xfId="0" applyNumberFormat="1" applyFont="1" applyFill="1" applyBorder="1" applyAlignment="1">
      <alignment horizontal="justify" vertical="center"/>
    </xf>
    <xf numFmtId="165" fontId="36" fillId="14" borderId="13" xfId="0" applyNumberFormat="1" applyFont="1" applyFill="1" applyBorder="1" applyAlignment="1">
      <alignment horizontal="right"/>
    </xf>
    <xf numFmtId="4" fontId="26" fillId="0" borderId="16" xfId="0" applyNumberFormat="1" applyFont="1" applyBorder="1" applyAlignment="1">
      <alignment horizontal="right"/>
    </xf>
    <xf numFmtId="172" fontId="18" fillId="0" borderId="0" xfId="0" applyNumberFormat="1" applyFont="1" applyAlignment="1">
      <alignment horizontal="right"/>
    </xf>
    <xf numFmtId="172" fontId="20" fillId="0" borderId="0" xfId="0" applyNumberFormat="1" applyFont="1" applyAlignment="1">
      <alignment horizontal="right"/>
    </xf>
    <xf numFmtId="172" fontId="19" fillId="2" borderId="1" xfId="0" applyNumberFormat="1" applyFont="1" applyFill="1" applyBorder="1" applyAlignment="1">
      <alignment horizontal="center" wrapText="1"/>
    </xf>
    <xf numFmtId="172" fontId="17" fillId="7" borderId="3" xfId="0" applyNumberFormat="1" applyFont="1" applyFill="1" applyBorder="1" applyAlignment="1">
      <alignment horizontal="right"/>
    </xf>
    <xf numFmtId="172" fontId="22" fillId="0" borderId="16" xfId="0" applyNumberFormat="1" applyFont="1" applyBorder="1" applyAlignment="1">
      <alignment horizontal="right"/>
    </xf>
    <xf numFmtId="172" fontId="20" fillId="5" borderId="1" xfId="0" applyNumberFormat="1" applyFont="1" applyFill="1" applyBorder="1" applyAlignment="1">
      <alignment horizontal="right"/>
    </xf>
    <xf numFmtId="172" fontId="19" fillId="7" borderId="1" xfId="0" applyNumberFormat="1" applyFont="1" applyFill="1" applyBorder="1" applyAlignment="1">
      <alignment horizontal="left"/>
    </xf>
    <xf numFmtId="172" fontId="19" fillId="0" borderId="1" xfId="0" applyNumberFormat="1" applyFont="1" applyBorder="1" applyAlignment="1">
      <alignment horizontal="right"/>
    </xf>
    <xf numFmtId="172" fontId="22" fillId="0" borderId="16" xfId="0" applyNumberFormat="1" applyFont="1" applyBorder="1" applyAlignment="1">
      <alignment horizontal="right" wrapText="1"/>
    </xf>
    <xf numFmtId="172" fontId="20" fillId="7" borderId="1" xfId="0" applyNumberFormat="1" applyFont="1" applyFill="1" applyBorder="1" applyAlignment="1">
      <alignment horizontal="right"/>
    </xf>
    <xf numFmtId="172" fontId="36" fillId="0" borderId="17" xfId="0" applyNumberFormat="1" applyFont="1" applyBorder="1" applyAlignment="1">
      <alignment horizontal="right"/>
    </xf>
    <xf numFmtId="172" fontId="36" fillId="16" borderId="17" xfId="0" applyNumberFormat="1" applyFont="1" applyFill="1" applyBorder="1" applyAlignment="1">
      <alignment horizontal="right"/>
    </xf>
    <xf numFmtId="172" fontId="36" fillId="16" borderId="19" xfId="0" applyNumberFormat="1" applyFont="1" applyFill="1" applyBorder="1" applyAlignment="1">
      <alignment horizontal="right"/>
    </xf>
    <xf numFmtId="172" fontId="22" fillId="0" borderId="18" xfId="0" applyNumberFormat="1" applyFont="1" applyBorder="1" applyAlignment="1">
      <alignment horizontal="right" wrapText="1"/>
    </xf>
    <xf numFmtId="172" fontId="20" fillId="15" borderId="1" xfId="0" applyNumberFormat="1" applyFont="1" applyFill="1" applyBorder="1" applyAlignment="1">
      <alignment horizontal="right"/>
    </xf>
    <xf numFmtId="172" fontId="36" fillId="0" borderId="14" xfId="0" applyNumberFormat="1" applyFont="1" applyBorder="1" applyAlignment="1">
      <alignment horizontal="right"/>
    </xf>
    <xf numFmtId="172" fontId="36" fillId="0" borderId="13" xfId="0" applyNumberFormat="1" applyFont="1" applyBorder="1" applyAlignment="1">
      <alignment horizontal="right"/>
    </xf>
    <xf numFmtId="172" fontId="19" fillId="7" borderId="1" xfId="0" applyNumberFormat="1" applyFont="1" applyFill="1" applyBorder="1" applyAlignment="1">
      <alignment horizontal="right" vertical="top"/>
    </xf>
    <xf numFmtId="172" fontId="0" fillId="0" borderId="0" xfId="0" applyNumberFormat="1"/>
    <xf numFmtId="2" fontId="18" fillId="14" borderId="0" xfId="0" applyNumberFormat="1" applyFont="1" applyFill="1" applyAlignment="1">
      <alignment horizontal="right"/>
    </xf>
    <xf numFmtId="2" fontId="20" fillId="14" borderId="0" xfId="0" applyNumberFormat="1" applyFont="1" applyFill="1" applyAlignment="1">
      <alignment horizontal="right"/>
    </xf>
    <xf numFmtId="2" fontId="19" fillId="7" borderId="1" xfId="0" applyNumberFormat="1" applyFont="1" applyFill="1" applyBorder="1" applyAlignment="1">
      <alignment horizontal="left"/>
    </xf>
    <xf numFmtId="2" fontId="0" fillId="0" borderId="0" xfId="0" applyNumberFormat="1"/>
    <xf numFmtId="2" fontId="0" fillId="14" borderId="0" xfId="0" applyNumberFormat="1" applyFill="1"/>
    <xf numFmtId="172" fontId="20" fillId="14" borderId="1" xfId="0" applyNumberFormat="1" applyFont="1" applyFill="1" applyBorder="1" applyAlignment="1">
      <alignment horizontal="right"/>
    </xf>
    <xf numFmtId="172" fontId="20" fillId="14" borderId="1" xfId="0" applyNumberFormat="1" applyFont="1" applyFill="1" applyBorder="1" applyAlignment="1">
      <alignment horizontal="right" wrapText="1"/>
    </xf>
    <xf numFmtId="172" fontId="36" fillId="14" borderId="14" xfId="0" applyNumberFormat="1" applyFont="1" applyFill="1" applyBorder="1" applyAlignment="1">
      <alignment horizontal="right"/>
    </xf>
    <xf numFmtId="4" fontId="26" fillId="0" borderId="1" xfId="0" applyNumberFormat="1" applyFont="1" applyBorder="1" applyAlignment="1">
      <alignment horizontal="right"/>
    </xf>
    <xf numFmtId="172" fontId="19" fillId="0" borderId="0" xfId="0" applyNumberFormat="1" applyFont="1" applyAlignment="1">
      <alignment horizontal="right"/>
    </xf>
    <xf numFmtId="172" fontId="20" fillId="8" borderId="3" xfId="0" applyNumberFormat="1" applyFont="1" applyFill="1" applyBorder="1" applyAlignment="1">
      <alignment horizontal="right"/>
    </xf>
    <xf numFmtId="172" fontId="20" fillId="8" borderId="1" xfId="0" applyNumberFormat="1" applyFont="1" applyFill="1" applyBorder="1"/>
    <xf numFmtId="172" fontId="20" fillId="0" borderId="4" xfId="0" applyNumberFormat="1" applyFont="1" applyBorder="1" applyAlignment="1">
      <alignment horizontal="right"/>
    </xf>
    <xf numFmtId="172" fontId="36" fillId="0" borderId="20" xfId="0" applyNumberFormat="1" applyFont="1" applyBorder="1" applyAlignment="1">
      <alignment horizontal="right"/>
    </xf>
    <xf numFmtId="172" fontId="20" fillId="8" borderId="1" xfId="0" applyNumberFormat="1" applyFont="1" applyFill="1" applyBorder="1" applyAlignment="1">
      <alignment horizontal="right"/>
    </xf>
    <xf numFmtId="172" fontId="22" fillId="17" borderId="16" xfId="0" applyNumberFormat="1" applyFont="1" applyFill="1" applyBorder="1" applyAlignment="1">
      <alignment horizontal="right"/>
    </xf>
    <xf numFmtId="172" fontId="20" fillId="0" borderId="23" xfId="0" applyNumberFormat="1" applyFont="1" applyBorder="1" applyAlignment="1">
      <alignment horizontal="right"/>
    </xf>
    <xf numFmtId="172" fontId="19" fillId="8" borderId="1" xfId="0" applyNumberFormat="1" applyFont="1" applyFill="1" applyBorder="1" applyAlignment="1">
      <alignment horizontal="right"/>
    </xf>
    <xf numFmtId="172" fontId="20" fillId="9" borderId="1" xfId="0" applyNumberFormat="1" applyFont="1" applyFill="1" applyBorder="1" applyAlignment="1">
      <alignment horizontal="right"/>
    </xf>
    <xf numFmtId="172" fontId="25" fillId="0" borderId="0" xfId="0" applyNumberFormat="1" applyFont="1"/>
    <xf numFmtId="2" fontId="19" fillId="0" borderId="0" xfId="0" applyNumberFormat="1" applyFont="1" applyAlignment="1">
      <alignment horizontal="right"/>
    </xf>
    <xf numFmtId="2" fontId="20" fillId="8" borderId="3" xfId="0" applyNumberFormat="1" applyFont="1" applyFill="1" applyBorder="1" applyAlignment="1">
      <alignment horizontal="right"/>
    </xf>
    <xf numFmtId="2" fontId="19" fillId="0" borderId="1" xfId="0" applyNumberFormat="1" applyFont="1" applyBorder="1" applyAlignment="1">
      <alignment horizontal="right"/>
    </xf>
    <xf numFmtId="172" fontId="36" fillId="14" borderId="16" xfId="0" applyNumberFormat="1" applyFont="1" applyFill="1" applyBorder="1" applyAlignment="1">
      <alignment horizontal="right"/>
    </xf>
    <xf numFmtId="172" fontId="19" fillId="10" borderId="3" xfId="0" applyNumberFormat="1" applyFont="1" applyFill="1" applyBorder="1" applyAlignment="1">
      <alignment horizontal="right"/>
    </xf>
    <xf numFmtId="172" fontId="19" fillId="10" borderId="1" xfId="0" applyNumberFormat="1" applyFont="1" applyFill="1" applyBorder="1" applyAlignment="1">
      <alignment horizontal="right"/>
    </xf>
    <xf numFmtId="172" fontId="22" fillId="0" borderId="18" xfId="0" applyNumberFormat="1" applyFont="1" applyBorder="1" applyAlignment="1">
      <alignment horizontal="right"/>
    </xf>
    <xf numFmtId="172" fontId="20" fillId="10" borderId="1" xfId="0" applyNumberFormat="1" applyFont="1" applyFill="1" applyBorder="1" applyAlignment="1">
      <alignment horizontal="right"/>
    </xf>
    <xf numFmtId="2" fontId="19" fillId="10" borderId="3" xfId="0" applyNumberFormat="1" applyFont="1" applyFill="1" applyBorder="1" applyAlignment="1">
      <alignment horizontal="right"/>
    </xf>
    <xf numFmtId="172" fontId="19" fillId="11" borderId="3" xfId="0" applyNumberFormat="1" applyFont="1" applyFill="1" applyBorder="1" applyAlignment="1">
      <alignment horizontal="right"/>
    </xf>
    <xf numFmtId="172" fontId="19" fillId="11" borderId="1" xfId="0" applyNumberFormat="1" applyFont="1" applyFill="1" applyBorder="1" applyAlignment="1">
      <alignment horizontal="right"/>
    </xf>
    <xf numFmtId="172" fontId="20" fillId="11" borderId="1" xfId="0" applyNumberFormat="1" applyFont="1" applyFill="1" applyBorder="1" applyAlignment="1">
      <alignment horizontal="right"/>
    </xf>
    <xf numFmtId="2" fontId="19" fillId="11" borderId="3" xfId="0" applyNumberFormat="1" applyFont="1" applyFill="1" applyBorder="1" applyAlignment="1">
      <alignment horizontal="right"/>
    </xf>
    <xf numFmtId="172" fontId="20" fillId="13" borderId="1" xfId="0" applyNumberFormat="1" applyFont="1" applyFill="1" applyBorder="1" applyAlignment="1">
      <alignment horizontal="right"/>
    </xf>
    <xf numFmtId="172" fontId="20" fillId="0" borderId="5" xfId="0" applyNumberFormat="1" applyFont="1" applyBorder="1" applyAlignment="1">
      <alignment horizontal="right"/>
    </xf>
    <xf numFmtId="172" fontId="20" fillId="13" borderId="9" xfId="0" applyNumberFormat="1" applyFont="1" applyFill="1" applyBorder="1" applyAlignment="1">
      <alignment horizontal="right"/>
    </xf>
    <xf numFmtId="172" fontId="20" fillId="0" borderId="0" xfId="0" applyNumberFormat="1" applyFont="1" applyAlignment="1">
      <alignment horizontal="center" wrapText="1"/>
    </xf>
    <xf numFmtId="172" fontId="22" fillId="0" borderId="0" xfId="0" applyNumberFormat="1" applyFont="1"/>
    <xf numFmtId="172" fontId="20" fillId="0" borderId="0" xfId="0" applyNumberFormat="1" applyFont="1" applyAlignment="1">
      <alignment horizontal="right" wrapText="1"/>
    </xf>
    <xf numFmtId="172" fontId="25" fillId="0" borderId="18" xfId="0" applyNumberFormat="1" applyFont="1" applyBorder="1" applyAlignment="1">
      <alignment horizontal="right"/>
    </xf>
    <xf numFmtId="172" fontId="22" fillId="0" borderId="18" xfId="3" applyNumberFormat="1" applyFont="1" applyBorder="1" applyAlignment="1">
      <alignment horizontal="right"/>
    </xf>
    <xf numFmtId="172" fontId="22" fillId="0" borderId="15" xfId="0" applyNumberFormat="1" applyFont="1" applyBorder="1" applyAlignment="1">
      <alignment horizontal="right" wrapText="1"/>
    </xf>
    <xf numFmtId="172" fontId="36" fillId="0" borderId="21" xfId="0" applyNumberFormat="1" applyFont="1" applyBorder="1" applyAlignment="1">
      <alignment horizontal="right"/>
    </xf>
    <xf numFmtId="2" fontId="20" fillId="13" borderId="1" xfId="0" applyNumberFormat="1" applyFont="1" applyFill="1" applyBorder="1" applyAlignment="1">
      <alignment horizontal="right"/>
    </xf>
    <xf numFmtId="172" fontId="20" fillId="14" borderId="11" xfId="0" applyNumberFormat="1" applyFont="1" applyFill="1" applyBorder="1" applyAlignment="1">
      <alignment horizontal="right" wrapText="1"/>
    </xf>
    <xf numFmtId="0" fontId="30" fillId="0" borderId="0" xfId="7" applyFont="1" applyAlignment="1" applyProtection="1">
      <alignment horizontal="center"/>
    </xf>
    <xf numFmtId="0" fontId="6" fillId="0" borderId="0" xfId="7" applyFont="1" applyAlignment="1" applyProtection="1">
      <alignment horizontal="center"/>
    </xf>
    <xf numFmtId="0" fontId="32" fillId="0" borderId="0" xfId="7" applyFont="1" applyAlignment="1" applyProtection="1">
      <alignment horizontal="center"/>
    </xf>
    <xf numFmtId="0" fontId="31" fillId="0" borderId="0" xfId="7" applyFont="1" applyAlignment="1" applyProtection="1">
      <alignment horizontal="center"/>
    </xf>
    <xf numFmtId="0" fontId="7" fillId="0" borderId="0" xfId="7" applyFont="1" applyAlignment="1" applyProtection="1">
      <alignment horizontal="center"/>
    </xf>
    <xf numFmtId="0" fontId="33" fillId="0" borderId="0" xfId="7" applyFont="1" applyAlignment="1" applyProtection="1">
      <alignment horizontal="center"/>
    </xf>
    <xf numFmtId="0" fontId="20" fillId="0" borderId="1" xfId="0" applyFont="1" applyBorder="1" applyAlignment="1">
      <alignment horizontal="left" wrapText="1"/>
    </xf>
    <xf numFmtId="0" fontId="36" fillId="0" borderId="13" xfId="6" applyNumberFormat="1" applyFont="1" applyBorder="1" applyAlignment="1" applyProtection="1">
      <alignment horizontal="right" wrapText="1"/>
    </xf>
    <xf numFmtId="0" fontId="36" fillId="0" borderId="13" xfId="0" applyNumberFormat="1" applyFont="1" applyBorder="1" applyAlignment="1">
      <alignment horizontal="right" wrapText="1"/>
    </xf>
    <xf numFmtId="0" fontId="20" fillId="14" borderId="1" xfId="0" applyNumberFormat="1" applyFont="1" applyFill="1" applyBorder="1" applyAlignment="1">
      <alignment horizontal="right"/>
    </xf>
    <xf numFmtId="0" fontId="36" fillId="0" borderId="13" xfId="0" applyNumberFormat="1" applyFont="1" applyBorder="1" applyAlignment="1">
      <alignment horizontal="right"/>
    </xf>
    <xf numFmtId="0" fontId="19" fillId="14" borderId="1" xfId="1" applyNumberFormat="1" applyFont="1" applyFill="1" applyBorder="1" applyAlignment="1" applyProtection="1">
      <alignment horizontal="right"/>
    </xf>
    <xf numFmtId="0" fontId="19" fillId="4" borderId="1" xfId="0" applyNumberFormat="1" applyFont="1" applyFill="1" applyBorder="1" applyAlignment="1">
      <alignment horizontal="right"/>
    </xf>
    <xf numFmtId="0" fontId="22" fillId="14" borderId="1" xfId="0" applyNumberFormat="1" applyFont="1" applyFill="1" applyBorder="1" applyAlignment="1">
      <alignment horizontal="right"/>
    </xf>
    <xf numFmtId="0" fontId="36" fillId="0" borderId="14" xfId="0" applyNumberFormat="1" applyFont="1" applyBorder="1" applyAlignment="1">
      <alignment horizontal="right" wrapText="1"/>
    </xf>
    <xf numFmtId="0" fontId="20" fillId="14" borderId="1" xfId="1" applyNumberFormat="1" applyFont="1" applyFill="1" applyBorder="1" applyAlignment="1" applyProtection="1">
      <alignment horizontal="right"/>
    </xf>
    <xf numFmtId="0" fontId="20" fillId="15" borderId="1" xfId="0" applyNumberFormat="1" applyFont="1" applyFill="1" applyBorder="1" applyAlignment="1">
      <alignment horizontal="right"/>
    </xf>
    <xf numFmtId="0" fontId="36" fillId="0" borderId="13" xfId="6" applyNumberFormat="1" applyFont="1" applyBorder="1" applyAlignment="1" applyProtection="1">
      <alignment horizontal="right"/>
    </xf>
    <xf numFmtId="0" fontId="36" fillId="0" borderId="14" xfId="0" applyNumberFormat="1" applyFont="1" applyBorder="1" applyAlignment="1">
      <alignment horizontal="right"/>
    </xf>
    <xf numFmtId="0" fontId="20" fillId="0" borderId="1" xfId="0" applyNumberFormat="1" applyFont="1" applyBorder="1" applyAlignment="1">
      <alignment horizontal="right"/>
    </xf>
    <xf numFmtId="0" fontId="19" fillId="14" borderId="1" xfId="0" applyNumberFormat="1" applyFont="1" applyFill="1" applyBorder="1" applyAlignment="1">
      <alignment horizontal="right"/>
    </xf>
    <xf numFmtId="0" fontId="19" fillId="15" borderId="1" xfId="0" applyNumberFormat="1" applyFont="1" applyFill="1" applyBorder="1" applyAlignment="1">
      <alignment horizontal="right"/>
    </xf>
    <xf numFmtId="0" fontId="21" fillId="14" borderId="1" xfId="0" applyNumberFormat="1" applyFont="1" applyFill="1" applyBorder="1" applyAlignment="1">
      <alignment horizontal="right"/>
    </xf>
    <xf numFmtId="0" fontId="20" fillId="4" borderId="1" xfId="0" applyNumberFormat="1" applyFont="1" applyFill="1" applyBorder="1" applyAlignment="1">
      <alignment horizontal="right"/>
    </xf>
    <xf numFmtId="0" fontId="20" fillId="14" borderId="1" xfId="1" applyNumberFormat="1" applyFont="1" applyFill="1" applyBorder="1" applyAlignment="1" applyProtection="1">
      <alignment horizontal="right" wrapText="1"/>
    </xf>
    <xf numFmtId="0" fontId="36" fillId="16" borderId="13" xfId="6" applyNumberFormat="1" applyFont="1" applyFill="1" applyBorder="1" applyAlignment="1" applyProtection="1">
      <alignment horizontal="right"/>
    </xf>
    <xf numFmtId="0" fontId="34" fillId="14" borderId="1" xfId="1" applyNumberFormat="1" applyFont="1" applyFill="1" applyBorder="1" applyAlignment="1" applyProtection="1">
      <alignment horizontal="right"/>
    </xf>
    <xf numFmtId="0" fontId="20" fillId="0" borderId="1" xfId="0" applyNumberFormat="1" applyFont="1" applyBorder="1" applyAlignment="1">
      <alignment horizontal="right" wrapText="1"/>
    </xf>
    <xf numFmtId="0" fontId="20" fillId="14" borderId="1" xfId="0" applyNumberFormat="1" applyFont="1" applyFill="1" applyBorder="1" applyAlignment="1">
      <alignment horizontal="right" wrapText="1"/>
    </xf>
    <xf numFmtId="0" fontId="36" fillId="0" borderId="13" xfId="0" applyNumberFormat="1" applyFont="1" applyBorder="1" applyAlignment="1">
      <alignment horizontal="left" wrapText="1"/>
    </xf>
    <xf numFmtId="0" fontId="36" fillId="0" borderId="14" xfId="0" applyNumberFormat="1" applyFont="1" applyBorder="1" applyAlignment="1">
      <alignment horizontal="left" wrapText="1"/>
    </xf>
    <xf numFmtId="0" fontId="36" fillId="0" borderId="14" xfId="6" applyNumberFormat="1" applyFont="1" applyBorder="1" applyAlignment="1" applyProtection="1">
      <alignment horizontal="right"/>
    </xf>
    <xf numFmtId="0" fontId="19" fillId="14" borderId="5" xfId="1" applyNumberFormat="1" applyFont="1" applyFill="1" applyBorder="1" applyAlignment="1" applyProtection="1">
      <alignment horizontal="right"/>
    </xf>
    <xf numFmtId="0" fontId="19" fillId="14" borderId="16" xfId="0" applyNumberFormat="1" applyFont="1" applyFill="1" applyBorder="1" applyAlignment="1">
      <alignment horizontal="right"/>
    </xf>
    <xf numFmtId="0" fontId="26" fillId="14" borderId="1" xfId="1" applyNumberFormat="1" applyFont="1" applyFill="1" applyBorder="1" applyAlignment="1" applyProtection="1">
      <alignment horizontal="right"/>
    </xf>
    <xf numFmtId="0" fontId="19" fillId="7" borderId="1" xfId="0" applyNumberFormat="1" applyFont="1" applyFill="1" applyBorder="1" applyAlignment="1">
      <alignment horizontal="right"/>
    </xf>
    <xf numFmtId="0" fontId="22" fillId="14" borderId="1" xfId="0" applyNumberFormat="1" applyFont="1" applyFill="1" applyBorder="1" applyAlignment="1">
      <alignment horizontal="center"/>
    </xf>
    <xf numFmtId="0" fontId="19" fillId="7" borderId="1" xfId="0" applyNumberFormat="1" applyFont="1" applyFill="1" applyBorder="1" applyAlignment="1">
      <alignment horizontal="left"/>
    </xf>
    <xf numFmtId="0" fontId="22" fillId="14" borderId="1" xfId="1" applyNumberFormat="1" applyFont="1" applyFill="1" applyBorder="1" applyAlignment="1" applyProtection="1">
      <alignment horizontal="right"/>
    </xf>
    <xf numFmtId="0" fontId="22" fillId="0" borderId="16" xfId="10" applyNumberFormat="1" applyFont="1" applyFill="1" applyBorder="1" applyAlignment="1" applyProtection="1">
      <alignment horizontal="right"/>
    </xf>
    <xf numFmtId="0" fontId="22" fillId="14" borderId="1" xfId="6" applyNumberFormat="1" applyFont="1" applyFill="1" applyBorder="1" applyAlignment="1" applyProtection="1">
      <alignment horizontal="right"/>
    </xf>
    <xf numFmtId="0" fontId="22" fillId="15" borderId="1" xfId="0" applyNumberFormat="1" applyFont="1" applyFill="1" applyBorder="1" applyAlignment="1">
      <alignment horizontal="right"/>
    </xf>
    <xf numFmtId="0" fontId="26" fillId="14" borderId="1" xfId="0" applyNumberFormat="1" applyFont="1" applyFill="1" applyBorder="1" applyAlignment="1">
      <alignment horizontal="right"/>
    </xf>
    <xf numFmtId="0" fontId="22" fillId="0" borderId="16" xfId="10" applyNumberFormat="1" applyFont="1" applyBorder="1" applyAlignment="1">
      <alignment horizontal="right" wrapText="1"/>
    </xf>
    <xf numFmtId="0" fontId="22" fillId="0" borderId="16" xfId="0" applyNumberFormat="1" applyFont="1" applyBorder="1" applyAlignment="1">
      <alignment horizontal="right" wrapText="1"/>
    </xf>
    <xf numFmtId="0" fontId="22" fillId="14" borderId="1" xfId="0" applyNumberFormat="1" applyFont="1" applyFill="1" applyBorder="1" applyAlignment="1">
      <alignment horizontal="right" wrapText="1"/>
    </xf>
    <xf numFmtId="0" fontId="36" fillId="0" borderId="17" xfId="0" applyNumberFormat="1" applyFont="1" applyBorder="1" applyAlignment="1">
      <alignment horizontal="right"/>
    </xf>
    <xf numFmtId="0" fontId="22" fillId="0" borderId="18" xfId="0" applyNumberFormat="1" applyFont="1" applyBorder="1" applyAlignment="1">
      <alignment horizontal="right" wrapText="1"/>
    </xf>
    <xf numFmtId="0" fontId="26" fillId="15" borderId="1" xfId="0" applyNumberFormat="1" applyFont="1" applyFill="1" applyBorder="1" applyAlignment="1">
      <alignment horizontal="right"/>
    </xf>
    <xf numFmtId="0" fontId="22" fillId="0" borderId="16" xfId="0" applyNumberFormat="1" applyFont="1" applyBorder="1" applyAlignment="1">
      <alignment horizontal="right"/>
    </xf>
    <xf numFmtId="0" fontId="36" fillId="14" borderId="14" xfId="0" applyNumberFormat="1" applyFont="1" applyFill="1" applyBorder="1" applyAlignment="1">
      <alignment horizontal="right"/>
    </xf>
    <xf numFmtId="165" fontId="19" fillId="7" borderId="1" xfId="0" applyNumberFormat="1" applyFont="1" applyFill="1" applyBorder="1" applyAlignment="1">
      <alignment horizontal="right"/>
    </xf>
    <xf numFmtId="0" fontId="20" fillId="8" borderId="1" xfId="0" applyNumberFormat="1" applyFont="1" applyFill="1" applyBorder="1"/>
    <xf numFmtId="0" fontId="36" fillId="14" borderId="20" xfId="0" applyNumberFormat="1" applyFont="1" applyFill="1" applyBorder="1" applyAlignment="1">
      <alignment horizontal="right"/>
    </xf>
    <xf numFmtId="0" fontId="36" fillId="0" borderId="20" xfId="0" applyNumberFormat="1" applyFont="1" applyBorder="1" applyAlignment="1">
      <alignment horizontal="right"/>
    </xf>
    <xf numFmtId="0" fontId="20" fillId="8" borderId="1" xfId="0" applyNumberFormat="1" applyFont="1" applyFill="1" applyBorder="1" applyAlignment="1">
      <alignment horizontal="right"/>
    </xf>
    <xf numFmtId="0" fontId="22" fillId="17" borderId="16" xfId="0" applyNumberFormat="1" applyFont="1" applyFill="1" applyBorder="1" applyAlignment="1">
      <alignment horizontal="right"/>
    </xf>
    <xf numFmtId="0" fontId="36" fillId="0" borderId="16" xfId="0" applyNumberFormat="1" applyFont="1" applyBorder="1" applyAlignment="1">
      <alignment horizontal="right"/>
    </xf>
    <xf numFmtId="0" fontId="36" fillId="0" borderId="22" xfId="0" applyNumberFormat="1" applyFont="1" applyBorder="1" applyAlignment="1">
      <alignment horizontal="right"/>
    </xf>
    <xf numFmtId="0" fontId="20" fillId="0" borderId="16" xfId="0" applyNumberFormat="1" applyFont="1" applyBorder="1" applyAlignment="1">
      <alignment horizontal="right"/>
    </xf>
    <xf numFmtId="0" fontId="22" fillId="0" borderId="16" xfId="0" applyNumberFormat="1" applyFont="1" applyBorder="1" applyAlignment="1">
      <alignment horizontal="right" vertical="center" wrapText="1"/>
    </xf>
    <xf numFmtId="0" fontId="20" fillId="0" borderId="23" xfId="0" applyNumberFormat="1" applyFont="1" applyBorder="1" applyAlignment="1">
      <alignment horizontal="right"/>
    </xf>
    <xf numFmtId="0" fontId="20" fillId="0" borderId="1" xfId="0" applyNumberFormat="1" applyFont="1" applyBorder="1" applyAlignment="1">
      <alignment wrapText="1"/>
    </xf>
    <xf numFmtId="0" fontId="19" fillId="8" borderId="1" xfId="0" applyNumberFormat="1" applyFont="1" applyFill="1" applyBorder="1" applyAlignment="1">
      <alignment horizontal="right"/>
    </xf>
    <xf numFmtId="0" fontId="20" fillId="9" borderId="1" xfId="0" applyNumberFormat="1" applyFont="1" applyFill="1" applyBorder="1" applyAlignment="1">
      <alignment horizontal="right"/>
    </xf>
    <xf numFmtId="0" fontId="19" fillId="0" borderId="1" xfId="0" applyNumberFormat="1" applyFont="1" applyBorder="1" applyAlignment="1">
      <alignment horizontal="right"/>
    </xf>
    <xf numFmtId="165" fontId="22" fillId="5" borderId="1" xfId="0" applyNumberFormat="1" applyFont="1" applyFill="1" applyBorder="1" applyAlignment="1">
      <alignment horizontal="right"/>
    </xf>
    <xf numFmtId="165" fontId="22" fillId="0" borderId="1" xfId="0" applyNumberFormat="1" applyFont="1" applyBorder="1" applyAlignment="1">
      <alignment horizontal="right"/>
    </xf>
    <xf numFmtId="165" fontId="22" fillId="8" borderId="1" xfId="0" applyNumberFormat="1" applyFont="1" applyFill="1" applyBorder="1" applyAlignment="1">
      <alignment horizontal="right"/>
    </xf>
    <xf numFmtId="165" fontId="20" fillId="8" borderId="1" xfId="0" applyNumberFormat="1" applyFont="1" applyFill="1" applyBorder="1" applyAlignment="1">
      <alignment horizontal="right"/>
    </xf>
    <xf numFmtId="165" fontId="20" fillId="5" borderId="5" xfId="0" applyNumberFormat="1" applyFont="1" applyFill="1" applyBorder="1" applyAlignment="1">
      <alignment horizontal="right"/>
    </xf>
    <xf numFmtId="165" fontId="20" fillId="5" borderId="16" xfId="0" applyNumberFormat="1" applyFont="1" applyFill="1" applyBorder="1" applyAlignment="1">
      <alignment horizontal="right"/>
    </xf>
    <xf numFmtId="165" fontId="20" fillId="0" borderId="23" xfId="0" applyNumberFormat="1" applyFont="1" applyBorder="1" applyAlignment="1">
      <alignment horizontal="right"/>
    </xf>
    <xf numFmtId="0" fontId="19" fillId="10" borderId="1" xfId="0" applyNumberFormat="1" applyFont="1" applyFill="1" applyBorder="1" applyAlignment="1">
      <alignment horizontal="right"/>
    </xf>
    <xf numFmtId="0" fontId="22" fillId="0" borderId="18" xfId="0" applyNumberFormat="1" applyFont="1" applyBorder="1" applyAlignment="1">
      <alignment horizontal="right"/>
    </xf>
    <xf numFmtId="0" fontId="20" fillId="10" borderId="1" xfId="0" applyNumberFormat="1" applyFont="1" applyFill="1" applyBorder="1" applyAlignment="1">
      <alignment horizontal="right"/>
    </xf>
    <xf numFmtId="165" fontId="19" fillId="10" borderId="1" xfId="0" applyNumberFormat="1" applyFont="1" applyFill="1" applyBorder="1" applyAlignment="1">
      <alignment horizontal="right"/>
    </xf>
    <xf numFmtId="165" fontId="20" fillId="10" borderId="1" xfId="0" applyNumberFormat="1" applyFont="1" applyFill="1" applyBorder="1" applyAlignment="1">
      <alignment horizontal="right"/>
    </xf>
    <xf numFmtId="165" fontId="19" fillId="0" borderId="1" xfId="0" applyNumberFormat="1" applyFont="1" applyBorder="1" applyAlignment="1">
      <alignment horizontal="right"/>
    </xf>
    <xf numFmtId="0" fontId="19" fillId="11" borderId="1" xfId="0" applyNumberFormat="1" applyFont="1" applyFill="1" applyBorder="1" applyAlignment="1">
      <alignment horizontal="right"/>
    </xf>
    <xf numFmtId="0" fontId="20" fillId="11" borderId="1" xfId="0" applyNumberFormat="1" applyFont="1" applyFill="1" applyBorder="1" applyAlignment="1">
      <alignment horizontal="right"/>
    </xf>
    <xf numFmtId="165" fontId="19" fillId="11" borderId="1" xfId="0" applyNumberFormat="1" applyFont="1" applyFill="1" applyBorder="1" applyAlignment="1">
      <alignment horizontal="right"/>
    </xf>
    <xf numFmtId="165" fontId="20" fillId="11" borderId="1" xfId="0" applyNumberFormat="1" applyFont="1" applyFill="1" applyBorder="1" applyAlignment="1">
      <alignment horizontal="right"/>
    </xf>
    <xf numFmtId="165" fontId="20" fillId="12" borderId="1" xfId="0" applyNumberFormat="1" applyFont="1" applyFill="1" applyBorder="1" applyAlignment="1">
      <alignment horizontal="right"/>
    </xf>
    <xf numFmtId="0" fontId="20" fillId="13" borderId="1" xfId="0" applyNumberFormat="1" applyFont="1" applyFill="1" applyBorder="1" applyAlignment="1">
      <alignment horizontal="right"/>
    </xf>
    <xf numFmtId="0" fontId="20" fillId="0" borderId="5" xfId="0" applyNumberFormat="1" applyFont="1" applyBorder="1" applyAlignment="1">
      <alignment horizontal="right"/>
    </xf>
    <xf numFmtId="0" fontId="20" fillId="13" borderId="9" xfId="0" applyNumberFormat="1" applyFont="1" applyFill="1" applyBorder="1" applyAlignment="1">
      <alignment horizontal="right"/>
    </xf>
    <xf numFmtId="0" fontId="25" fillId="0" borderId="0" xfId="0" applyNumberFormat="1" applyFont="1"/>
    <xf numFmtId="0" fontId="22" fillId="0" borderId="0" xfId="0" applyNumberFormat="1" applyFont="1"/>
    <xf numFmtId="0" fontId="20" fillId="0" borderId="0" xfId="0" applyNumberFormat="1" applyFont="1" applyAlignment="1">
      <alignment horizontal="right" wrapText="1"/>
    </xf>
    <xf numFmtId="0" fontId="20" fillId="0" borderId="11" xfId="0" applyNumberFormat="1" applyFont="1" applyBorder="1" applyAlignment="1">
      <alignment horizontal="right" wrapText="1"/>
    </xf>
    <xf numFmtId="0" fontId="25" fillId="0" borderId="18" xfId="0" applyNumberFormat="1" applyFont="1" applyBorder="1" applyAlignment="1">
      <alignment horizontal="right"/>
    </xf>
    <xf numFmtId="0" fontId="25" fillId="0" borderId="16" xfId="0" applyNumberFormat="1" applyFont="1" applyBorder="1" applyAlignment="1">
      <alignment horizontal="right"/>
    </xf>
    <xf numFmtId="0" fontId="22" fillId="0" borderId="15" xfId="0" applyNumberFormat="1" applyFont="1" applyBorder="1" applyAlignment="1">
      <alignment horizontal="right" wrapText="1"/>
    </xf>
    <xf numFmtId="0" fontId="36" fillId="0" borderId="0" xfId="0" applyNumberFormat="1" applyFont="1" applyAlignment="1">
      <alignment horizontal="right"/>
    </xf>
    <xf numFmtId="0" fontId="36" fillId="0" borderId="21" xfId="0" applyNumberFormat="1" applyFont="1" applyBorder="1" applyAlignment="1">
      <alignment horizontal="right"/>
    </xf>
    <xf numFmtId="172" fontId="20" fillId="12" borderId="1" xfId="0" applyNumberFormat="1" applyFont="1" applyFill="1" applyBorder="1" applyAlignment="1">
      <alignment horizontal="right"/>
    </xf>
    <xf numFmtId="172" fontId="20" fillId="5" borderId="5" xfId="0" applyNumberFormat="1" applyFont="1" applyFill="1" applyBorder="1" applyAlignment="1">
      <alignment horizontal="right"/>
    </xf>
    <xf numFmtId="172" fontId="20" fillId="12" borderId="9" xfId="0" applyNumberFormat="1" applyFont="1" applyFill="1" applyBorder="1" applyAlignment="1">
      <alignment horizontal="right"/>
    </xf>
    <xf numFmtId="172" fontId="20" fillId="15" borderId="11" xfId="0" applyNumberFormat="1" applyFont="1" applyFill="1" applyBorder="1" applyAlignment="1">
      <alignment horizontal="right"/>
    </xf>
  </cellXfs>
  <cellStyles count="11">
    <cellStyle name="Excel Built-in 20% - Accent4" xfId="5" xr:uid="{00000000-0005-0000-0000-000000000000}"/>
    <cellStyle name="Excel Built-in Comma" xfId="6" xr:uid="{00000000-0005-0000-0000-000001000000}"/>
    <cellStyle name="Excel Built-in Comma 1" xfId="1" xr:uid="{00000000-0005-0000-0000-000002000000}"/>
    <cellStyle name="Excel Built-in Normal" xfId="2" xr:uid="{00000000-0005-0000-0000-000003000000}"/>
    <cellStyle name="JN-tabela" xfId="8" xr:uid="{00000000-0005-0000-0000-000004000000}"/>
    <cellStyle name="Navadno" xfId="0" builtinId="0"/>
    <cellStyle name="Navadno 2" xfId="4" xr:uid="{00000000-0005-0000-0000-000006000000}"/>
    <cellStyle name="Navadno 2 3" xfId="7" xr:uid="{00000000-0005-0000-0000-000007000000}"/>
    <cellStyle name="Navadno 3" xfId="3" xr:uid="{00000000-0005-0000-0000-000008000000}"/>
    <cellStyle name="Navadno_SKLOP 03-OSTALI MED. POT. MATER_1" xfId="9" xr:uid="{00000000-0005-0000-0000-000009000000}"/>
    <cellStyle name="Vejica" xfId="10" builtinId="3"/>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224997</xdr:colOff>
      <xdr:row>0</xdr:row>
      <xdr:rowOff>0</xdr:rowOff>
    </xdr:from>
    <xdr:ext cx="888476" cy="761036"/>
    <xdr:pic>
      <xdr:nvPicPr>
        <xdr:cNvPr id="2" name="Picture 2">
          <a:extLst>
            <a:ext uri="{FF2B5EF4-FFF2-40B4-BE49-F238E27FC236}">
              <a16:creationId xmlns:a16="http://schemas.microsoft.com/office/drawing/2014/main" id="{92C0BC4A-DFBB-43DD-A8BF-C66051DB77EB}"/>
            </a:ext>
          </a:extLst>
        </xdr:cNvPr>
        <xdr:cNvPicPr>
          <a:picLocks noChangeAspect="1"/>
        </xdr:cNvPicPr>
      </xdr:nvPicPr>
      <xdr:blipFill>
        <a:blip xmlns:r="http://schemas.openxmlformats.org/officeDocument/2006/relationships" r:embed="rId1" cstate="print">
          <a:lum/>
          <a:alphaModFix/>
        </a:blip>
        <a:srcRect/>
        <a:stretch>
          <a:fillRect/>
        </a:stretch>
      </xdr:blipFill>
      <xdr:spPr>
        <a:xfrm>
          <a:off x="853647" y="0"/>
          <a:ext cx="888476" cy="761036"/>
        </a:xfrm>
        <a:prstGeom prst="rect">
          <a:avLst/>
        </a:prstGeom>
        <a:noFill/>
        <a:ln cap="flat">
          <a:noFill/>
        </a:ln>
      </xdr:spPr>
    </xdr:pic>
    <xdr:clientData/>
  </xdr:one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47"/>
  <sheetViews>
    <sheetView tabSelected="1" zoomScale="130" zoomScaleNormal="130" workbookViewId="0">
      <selection activeCell="A18" sqref="A18:I18"/>
    </sheetView>
  </sheetViews>
  <sheetFormatPr defaultRowHeight="15"/>
  <cols>
    <col min="1" max="13" width="9.42578125" style="1" customWidth="1"/>
    <col min="14" max="14" width="13.140625" style="1" customWidth="1"/>
    <col min="15" max="1023" width="9.42578125" style="1" customWidth="1"/>
    <col min="1024" max="1024" width="10.42578125" style="1" customWidth="1"/>
    <col min="1025" max="1025" width="10.42578125" customWidth="1"/>
  </cols>
  <sheetData>
    <row r="1" spans="1:14">
      <c r="B1" s="2"/>
      <c r="D1" s="2"/>
      <c r="E1" s="2"/>
      <c r="F1" s="2"/>
      <c r="G1" s="2"/>
      <c r="H1" s="2"/>
      <c r="I1" s="2"/>
      <c r="J1" s="2"/>
      <c r="K1" s="2"/>
      <c r="L1" s="2"/>
      <c r="M1" s="2"/>
      <c r="N1" s="2"/>
    </row>
    <row r="2" spans="1:14">
      <c r="A2" s="2"/>
      <c r="B2" s="2"/>
      <c r="C2" s="2"/>
      <c r="D2" s="282" t="s">
        <v>0</v>
      </c>
      <c r="E2" s="2"/>
      <c r="F2" s="2"/>
      <c r="G2" s="2"/>
      <c r="H2" s="2"/>
      <c r="I2" s="2"/>
      <c r="J2" s="2"/>
      <c r="K2" s="2"/>
      <c r="L2" s="2"/>
      <c r="M2" s="2"/>
      <c r="N2" s="2"/>
    </row>
    <row r="3" spans="1:14">
      <c r="A3" s="2"/>
      <c r="B3" s="2"/>
      <c r="C3" s="2"/>
      <c r="D3" s="282" t="s">
        <v>858</v>
      </c>
      <c r="E3" s="2"/>
      <c r="F3" s="2"/>
      <c r="G3" s="2"/>
      <c r="H3" s="2"/>
      <c r="I3" s="2"/>
      <c r="J3" s="2"/>
      <c r="K3" s="2"/>
      <c r="L3" s="2"/>
      <c r="M3" s="2"/>
      <c r="N3" s="2"/>
    </row>
    <row r="4" spans="1:14">
      <c r="A4" s="2"/>
      <c r="B4" s="2"/>
      <c r="D4" s="282" t="s">
        <v>859</v>
      </c>
      <c r="E4" s="2"/>
      <c r="F4" s="2"/>
      <c r="G4" s="2"/>
      <c r="H4" s="2"/>
      <c r="I4" s="2"/>
      <c r="J4" s="2"/>
      <c r="K4" s="2"/>
      <c r="L4" s="2"/>
      <c r="M4" s="2"/>
      <c r="N4" s="2"/>
    </row>
    <row r="5" spans="1:14">
      <c r="A5" s="283"/>
      <c r="B5" s="283"/>
      <c r="C5" s="283"/>
      <c r="D5" s="283"/>
      <c r="E5" s="283"/>
      <c r="F5" s="283"/>
      <c r="G5" s="283"/>
      <c r="H5" s="283"/>
      <c r="I5" s="283"/>
      <c r="J5" s="2"/>
      <c r="K5" s="2"/>
      <c r="L5" s="2"/>
      <c r="M5" s="2"/>
      <c r="N5" s="2"/>
    </row>
    <row r="6" spans="1:14">
      <c r="A6" s="2"/>
      <c r="B6" s="2"/>
      <c r="C6" s="2"/>
      <c r="D6" s="2"/>
      <c r="E6" s="2"/>
      <c r="F6" s="2"/>
      <c r="G6" s="2"/>
      <c r="H6" s="2"/>
      <c r="I6" s="2"/>
      <c r="J6" s="2"/>
      <c r="K6" s="2"/>
      <c r="L6" s="2"/>
      <c r="M6" s="2"/>
      <c r="N6" s="2"/>
    </row>
    <row r="7" spans="1:14">
      <c r="A7" s="2"/>
      <c r="B7" s="2"/>
      <c r="C7" s="2"/>
      <c r="D7" s="2"/>
      <c r="E7" s="2"/>
      <c r="F7" s="2"/>
      <c r="G7" s="2"/>
      <c r="H7" s="2"/>
      <c r="I7" s="2"/>
      <c r="J7" s="2"/>
      <c r="K7" s="2"/>
      <c r="L7" s="2"/>
      <c r="M7" s="2"/>
      <c r="N7" s="2"/>
    </row>
    <row r="8" spans="1:14">
      <c r="A8" s="2"/>
      <c r="B8" s="2"/>
      <c r="C8" s="2"/>
      <c r="D8" s="2"/>
      <c r="E8" s="2"/>
      <c r="F8" s="2"/>
      <c r="G8" s="2"/>
      <c r="H8" s="2"/>
      <c r="I8" s="2"/>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ht="15.75">
      <c r="A12" s="411" t="s">
        <v>855</v>
      </c>
      <c r="B12" s="412"/>
      <c r="C12" s="412"/>
      <c r="D12" s="412"/>
      <c r="E12" s="412"/>
      <c r="F12" s="412"/>
      <c r="G12" s="412"/>
      <c r="H12" s="412"/>
      <c r="I12" s="412"/>
      <c r="J12" s="2"/>
      <c r="K12" s="2"/>
      <c r="L12" s="2"/>
      <c r="M12" s="2"/>
      <c r="N12" s="2"/>
    </row>
    <row r="13" spans="1:14">
      <c r="A13" s="413" t="s">
        <v>856</v>
      </c>
      <c r="B13" s="414"/>
      <c r="C13" s="414"/>
      <c r="D13" s="414"/>
      <c r="E13" s="414"/>
      <c r="F13" s="414"/>
      <c r="G13" s="414"/>
      <c r="H13" s="414"/>
      <c r="I13" s="414"/>
      <c r="J13" s="2"/>
      <c r="K13" s="2"/>
      <c r="L13" s="2"/>
      <c r="M13" s="2"/>
      <c r="N13" s="2"/>
    </row>
    <row r="14" spans="1:14">
      <c r="A14" s="413" t="s">
        <v>857</v>
      </c>
      <c r="B14" s="415"/>
      <c r="C14" s="415"/>
      <c r="D14" s="415"/>
      <c r="E14" s="415"/>
      <c r="F14" s="415"/>
      <c r="G14" s="415"/>
      <c r="H14" s="415"/>
      <c r="I14" s="415"/>
      <c r="J14" s="3"/>
      <c r="K14" s="3"/>
      <c r="L14" s="3"/>
      <c r="M14" s="3"/>
      <c r="N14" s="3"/>
    </row>
    <row r="15" spans="1:14">
      <c r="A15" s="280"/>
      <c r="B15" s="281"/>
      <c r="C15" s="281"/>
      <c r="D15" s="281"/>
      <c r="E15" s="281"/>
      <c r="F15" s="281"/>
      <c r="G15" s="281"/>
      <c r="H15" s="281"/>
      <c r="I15" s="281"/>
      <c r="J15" s="3"/>
      <c r="K15" s="3"/>
      <c r="L15" s="3"/>
      <c r="M15" s="3"/>
      <c r="N15" s="3"/>
    </row>
    <row r="16" spans="1:14">
      <c r="A16" s="280"/>
      <c r="B16" s="281"/>
      <c r="C16" s="281"/>
      <c r="D16" s="281"/>
      <c r="E16" s="281"/>
      <c r="F16" s="281"/>
      <c r="G16" s="281"/>
      <c r="H16" s="281"/>
      <c r="I16" s="281"/>
      <c r="J16" s="3"/>
      <c r="K16" s="3"/>
      <c r="L16" s="3"/>
      <c r="M16" s="3"/>
      <c r="N16" s="3"/>
    </row>
    <row r="17" spans="1:15">
      <c r="A17" s="3"/>
      <c r="B17" s="3"/>
      <c r="C17" s="3"/>
      <c r="D17" s="3"/>
      <c r="E17" s="3"/>
      <c r="F17" s="3"/>
      <c r="G17" s="3"/>
      <c r="H17" s="3"/>
      <c r="I17" s="3"/>
      <c r="J17" s="3"/>
      <c r="K17" s="3"/>
      <c r="L17" s="3"/>
      <c r="M17" s="3"/>
      <c r="N17" s="3"/>
    </row>
    <row r="18" spans="1:15">
      <c r="A18" s="414" t="s">
        <v>916</v>
      </c>
      <c r="B18" s="414"/>
      <c r="C18" s="414"/>
      <c r="D18" s="414"/>
      <c r="E18" s="414"/>
      <c r="F18" s="414"/>
      <c r="G18" s="414"/>
      <c r="H18" s="414"/>
      <c r="I18" s="414"/>
      <c r="J18" s="3"/>
      <c r="K18" s="3"/>
      <c r="L18" s="3"/>
      <c r="M18" s="3"/>
      <c r="N18" s="3"/>
    </row>
    <row r="19" spans="1:15">
      <c r="A19" s="416" t="s">
        <v>917</v>
      </c>
      <c r="B19" s="416"/>
      <c r="C19" s="416"/>
      <c r="D19" s="416"/>
      <c r="E19" s="416"/>
      <c r="F19" s="416"/>
      <c r="G19" s="416"/>
      <c r="H19" s="416"/>
      <c r="I19" s="416"/>
      <c r="J19" s="3"/>
      <c r="K19" s="3"/>
      <c r="L19" s="3"/>
      <c r="M19" s="3"/>
      <c r="N19" s="3"/>
    </row>
    <row r="20" spans="1:15">
      <c r="A20" s="3"/>
      <c r="B20" s="3"/>
      <c r="C20" s="3"/>
      <c r="D20" s="3"/>
      <c r="E20" s="3"/>
      <c r="F20" s="3"/>
      <c r="G20" s="3"/>
      <c r="H20" s="3"/>
      <c r="I20" s="3"/>
      <c r="J20" s="3"/>
      <c r="K20" s="3"/>
      <c r="L20" s="3"/>
      <c r="M20" s="3"/>
      <c r="N20" s="3"/>
    </row>
    <row r="21" spans="1:15">
      <c r="A21" s="3"/>
      <c r="B21" s="3"/>
      <c r="C21" s="3"/>
      <c r="D21" s="3"/>
      <c r="E21" s="3"/>
      <c r="F21" s="3"/>
      <c r="G21" s="3"/>
      <c r="H21" s="3"/>
      <c r="I21" s="3"/>
      <c r="J21" s="3"/>
      <c r="K21" s="3"/>
      <c r="L21" s="3"/>
      <c r="M21" s="3"/>
      <c r="N21" s="3"/>
    </row>
    <row r="22" spans="1:15" ht="23.25">
      <c r="A22" s="4"/>
      <c r="C22" s="4"/>
      <c r="D22" s="5"/>
      <c r="E22" s="4"/>
      <c r="F22" s="4"/>
      <c r="G22" s="4"/>
      <c r="H22" s="4"/>
      <c r="I22" s="4"/>
      <c r="J22" s="4"/>
      <c r="K22" s="4"/>
      <c r="L22" s="4"/>
      <c r="M22" s="4"/>
      <c r="N22" s="4"/>
      <c r="O22" s="4"/>
    </row>
    <row r="23" spans="1:15">
      <c r="A23" s="6"/>
      <c r="B23" s="6"/>
      <c r="C23" s="6"/>
      <c r="D23" s="6"/>
      <c r="E23" s="6"/>
      <c r="F23" s="4"/>
      <c r="G23" s="4"/>
      <c r="H23" s="4"/>
      <c r="I23" s="4"/>
      <c r="J23" s="4"/>
      <c r="K23" s="4"/>
      <c r="L23" s="4"/>
      <c r="M23" s="4"/>
      <c r="N23" s="4"/>
      <c r="O23" s="4"/>
    </row>
    <row r="24" spans="1:15">
      <c r="A24" s="6"/>
      <c r="B24" s="6"/>
      <c r="C24" s="6"/>
      <c r="D24" s="6"/>
      <c r="E24" s="6"/>
      <c r="F24" s="4"/>
      <c r="G24" s="4"/>
      <c r="H24" s="4"/>
      <c r="I24" s="4"/>
      <c r="J24" s="4"/>
      <c r="K24" s="4"/>
      <c r="L24" s="4"/>
      <c r="M24" s="4"/>
      <c r="N24" s="4"/>
      <c r="O24" s="4"/>
    </row>
    <row r="25" spans="1:15">
      <c r="A25" s="6"/>
      <c r="B25" s="6"/>
      <c r="C25" s="6"/>
      <c r="D25" s="6"/>
      <c r="E25" s="6"/>
      <c r="F25" s="4"/>
      <c r="G25" s="4"/>
      <c r="H25" s="4"/>
      <c r="I25" s="4"/>
      <c r="J25" s="4"/>
      <c r="K25" s="4"/>
      <c r="L25" s="4"/>
      <c r="M25" s="4"/>
      <c r="N25" s="4"/>
      <c r="O25" s="4"/>
    </row>
    <row r="26" spans="1:15">
      <c r="A26" s="6"/>
      <c r="B26" s="6"/>
      <c r="C26" s="6"/>
      <c r="D26" s="6"/>
      <c r="E26" s="6"/>
      <c r="F26" s="4"/>
      <c r="G26" s="4"/>
      <c r="H26" s="4"/>
      <c r="I26" s="4"/>
      <c r="J26" s="4"/>
      <c r="K26" s="4"/>
      <c r="L26" s="4"/>
      <c r="M26" s="4"/>
      <c r="N26" s="4"/>
      <c r="O26" s="4"/>
    </row>
    <row r="27" spans="1:15">
      <c r="A27" s="4"/>
      <c r="B27" s="4"/>
      <c r="C27" s="4"/>
      <c r="D27" s="4"/>
      <c r="E27" s="4"/>
      <c r="F27" s="4"/>
      <c r="G27" s="4"/>
      <c r="H27" s="4"/>
      <c r="I27" s="4"/>
      <c r="J27" s="4"/>
      <c r="K27" s="4"/>
      <c r="L27" s="4"/>
      <c r="M27" s="4"/>
      <c r="N27" s="4"/>
      <c r="O27" s="4"/>
    </row>
    <row r="28" spans="1:15">
      <c r="A28" s="4"/>
      <c r="B28" s="4"/>
      <c r="C28" s="4"/>
      <c r="D28" s="4"/>
      <c r="E28" s="4"/>
      <c r="F28" s="4"/>
      <c r="G28" s="7"/>
      <c r="H28" s="7"/>
      <c r="I28" s="7"/>
      <c r="J28" s="7"/>
      <c r="K28" s="7"/>
      <c r="L28" s="7"/>
      <c r="M28" s="7"/>
      <c r="N28" s="7"/>
      <c r="O28" s="7"/>
    </row>
    <row r="29" spans="1:15" ht="15.75">
      <c r="A29" s="4"/>
      <c r="B29" s="4"/>
      <c r="C29" s="4"/>
      <c r="E29" s="4"/>
      <c r="F29" s="4"/>
      <c r="G29" s="7"/>
      <c r="H29" s="7"/>
      <c r="I29" s="7"/>
      <c r="J29" s="7"/>
      <c r="K29" s="8"/>
      <c r="L29" s="7"/>
      <c r="M29" s="7"/>
      <c r="N29" s="7"/>
      <c r="O29" s="7"/>
    </row>
    <row r="30" spans="1:15">
      <c r="A30" s="3"/>
      <c r="B30" s="3"/>
      <c r="C30" s="3"/>
      <c r="D30" s="3"/>
      <c r="E30" s="3"/>
      <c r="F30" s="3"/>
      <c r="G30" s="7"/>
      <c r="H30" s="7"/>
      <c r="I30" s="7"/>
      <c r="J30" s="7"/>
      <c r="K30" s="7"/>
      <c r="L30" s="7"/>
      <c r="M30" s="7"/>
      <c r="N30" s="9"/>
      <c r="O30" s="7"/>
    </row>
    <row r="31" spans="1:15">
      <c r="A31" s="3"/>
      <c r="B31" s="3"/>
      <c r="C31" s="3"/>
      <c r="D31" s="3"/>
      <c r="E31" s="3"/>
      <c r="F31" s="3"/>
      <c r="G31" s="7"/>
      <c r="H31" s="7"/>
      <c r="I31" s="7"/>
      <c r="J31" s="7"/>
      <c r="K31" s="7"/>
      <c r="L31" s="7"/>
      <c r="M31" s="7"/>
      <c r="N31" s="7"/>
      <c r="O31" s="7"/>
    </row>
    <row r="32" spans="1:15">
      <c r="A32" s="3"/>
      <c r="B32" s="3"/>
      <c r="C32" s="3"/>
      <c r="D32" s="3"/>
      <c r="E32" s="3"/>
      <c r="F32" s="3"/>
      <c r="G32" s="7"/>
      <c r="I32" s="7"/>
      <c r="J32" s="7"/>
      <c r="K32" s="7"/>
      <c r="L32" s="7"/>
      <c r="M32" s="7"/>
      <c r="N32" s="10"/>
      <c r="O32" s="7"/>
    </row>
    <row r="33" spans="1:15">
      <c r="A33" s="2"/>
      <c r="B33" s="2"/>
      <c r="G33" s="7"/>
      <c r="I33" s="7"/>
      <c r="J33" s="7"/>
      <c r="K33" s="7"/>
      <c r="L33" s="7"/>
      <c r="M33" s="7"/>
      <c r="O33" s="7"/>
    </row>
    <row r="34" spans="1:15">
      <c r="A34" s="2"/>
      <c r="B34" s="2"/>
      <c r="G34" s="7"/>
      <c r="H34" s="7"/>
      <c r="I34" s="7"/>
      <c r="J34" s="7"/>
      <c r="K34" s="7"/>
      <c r="L34" s="7"/>
      <c r="M34" s="7"/>
      <c r="N34" s="7"/>
      <c r="O34" s="7"/>
    </row>
    <row r="35" spans="1:15">
      <c r="A35" s="2"/>
      <c r="B35" s="2"/>
      <c r="H35" s="7"/>
      <c r="I35" s="2"/>
      <c r="K35" s="7"/>
      <c r="L35" s="7"/>
      <c r="M35" s="7"/>
      <c r="N35" s="10"/>
      <c r="O35" s="7"/>
    </row>
    <row r="36" spans="1:15">
      <c r="A36" s="2"/>
      <c r="B36" s="2"/>
      <c r="H36" s="7"/>
      <c r="I36" s="2"/>
      <c r="J36" s="2"/>
      <c r="K36" s="7"/>
      <c r="L36" s="7"/>
      <c r="M36" s="7"/>
      <c r="N36" s="7"/>
      <c r="O36" s="7"/>
    </row>
    <row r="37" spans="1:15">
      <c r="A37" s="2"/>
      <c r="B37" s="2"/>
      <c r="H37" s="7"/>
      <c r="I37" s="2"/>
      <c r="J37" s="2"/>
      <c r="K37" s="2"/>
      <c r="L37" s="2"/>
      <c r="M37" s="2"/>
      <c r="N37" s="2"/>
    </row>
    <row r="38" spans="1:15">
      <c r="A38" s="2"/>
      <c r="B38" s="2"/>
      <c r="H38" s="7"/>
      <c r="I38" s="2"/>
      <c r="J38" s="2"/>
      <c r="K38" s="2"/>
      <c r="L38" s="2"/>
      <c r="M38" s="2"/>
      <c r="N38" s="2"/>
    </row>
    <row r="39" spans="1:15">
      <c r="A39" s="2"/>
      <c r="B39" s="2"/>
      <c r="H39" s="7"/>
      <c r="I39" s="2"/>
      <c r="J39" s="2"/>
      <c r="K39" s="2"/>
      <c r="L39" s="2"/>
      <c r="M39" s="2"/>
      <c r="N39" s="2"/>
    </row>
    <row r="40" spans="1:15">
      <c r="A40" s="2"/>
      <c r="B40" s="2"/>
      <c r="C40" s="6"/>
      <c r="D40" s="10"/>
      <c r="E40" s="10"/>
      <c r="F40" s="7"/>
      <c r="G40" s="7"/>
      <c r="H40" s="7"/>
      <c r="I40" s="2"/>
      <c r="J40" s="2"/>
      <c r="K40" s="2"/>
      <c r="L40" s="2"/>
      <c r="M40" s="2"/>
      <c r="N40" s="2"/>
    </row>
    <row r="41" spans="1:15">
      <c r="A41" s="2"/>
      <c r="B41" s="2"/>
      <c r="C41" s="7"/>
      <c r="D41" s="7"/>
      <c r="E41" s="7"/>
      <c r="F41" s="7"/>
      <c r="G41" s="7"/>
      <c r="H41" s="7"/>
      <c r="I41" s="2"/>
      <c r="J41" s="2"/>
      <c r="K41" s="2"/>
      <c r="L41" s="2"/>
      <c r="M41" s="2"/>
      <c r="N41" s="2"/>
    </row>
    <row r="42" spans="1:15">
      <c r="A42" s="2"/>
      <c r="B42" s="2"/>
      <c r="C42" s="7"/>
      <c r="D42" s="7"/>
      <c r="E42" s="7"/>
      <c r="F42" s="7"/>
      <c r="G42" s="7"/>
      <c r="H42" s="7"/>
      <c r="I42" s="2"/>
      <c r="J42" s="2"/>
      <c r="K42" s="2"/>
      <c r="L42" s="2"/>
      <c r="M42" s="2"/>
      <c r="N42" s="2"/>
    </row>
    <row r="43" spans="1:15">
      <c r="A43" s="2"/>
      <c r="B43" s="2"/>
      <c r="C43" s="2"/>
      <c r="D43" s="7"/>
      <c r="E43" s="7"/>
      <c r="F43" s="7"/>
      <c r="G43" s="7"/>
      <c r="H43" s="7"/>
      <c r="I43" s="2"/>
      <c r="J43" s="2"/>
      <c r="K43" s="2"/>
      <c r="L43" s="2"/>
      <c r="M43" s="2"/>
      <c r="N43" s="2"/>
    </row>
    <row r="44" spans="1:15">
      <c r="A44" s="2"/>
      <c r="B44" s="2"/>
      <c r="C44" s="2"/>
      <c r="D44" s="7"/>
      <c r="E44" s="7"/>
      <c r="F44" s="7"/>
      <c r="G44" s="7"/>
      <c r="H44" s="7"/>
      <c r="I44" s="2"/>
      <c r="J44" s="2"/>
      <c r="K44" s="2"/>
      <c r="L44" s="2"/>
      <c r="M44" s="2"/>
      <c r="N44" s="2"/>
    </row>
    <row r="45" spans="1:15">
      <c r="A45" s="11"/>
      <c r="B45" s="2"/>
      <c r="C45" s="2"/>
      <c r="D45" s="7"/>
      <c r="E45" s="7"/>
      <c r="F45" s="7"/>
      <c r="G45" s="7"/>
      <c r="H45" s="7"/>
      <c r="I45" s="2"/>
      <c r="J45" s="2"/>
      <c r="K45" s="2"/>
      <c r="L45" s="2"/>
      <c r="M45" s="2"/>
      <c r="N45" s="2"/>
    </row>
    <row r="46" spans="1:15">
      <c r="A46" s="11"/>
      <c r="B46" s="11"/>
      <c r="C46" s="11"/>
      <c r="D46" s="11"/>
      <c r="E46" s="11"/>
      <c r="F46" s="2"/>
      <c r="G46" s="2"/>
      <c r="H46" s="2"/>
      <c r="I46" s="2"/>
      <c r="J46" s="2"/>
      <c r="K46" s="2"/>
      <c r="L46" s="2"/>
      <c r="M46" s="2"/>
      <c r="N46" s="2"/>
    </row>
    <row r="47" spans="1:15">
      <c r="A47" s="2"/>
      <c r="B47" s="2"/>
      <c r="C47" s="2"/>
      <c r="D47" s="2"/>
      <c r="E47" s="2"/>
      <c r="F47" s="2"/>
      <c r="G47" s="2"/>
      <c r="H47" s="2"/>
      <c r="I47" s="2"/>
      <c r="J47" s="2"/>
      <c r="K47" s="2"/>
      <c r="L47" s="2"/>
      <c r="M47" s="2"/>
      <c r="N47" s="2"/>
    </row>
  </sheetData>
  <mergeCells count="5">
    <mergeCell ref="A12:I12"/>
    <mergeCell ref="A13:I13"/>
    <mergeCell ref="A14:I14"/>
    <mergeCell ref="A18:I18"/>
    <mergeCell ref="A19:I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33"/>
  <sheetViews>
    <sheetView zoomScale="60" zoomScaleNormal="60" workbookViewId="0">
      <selection activeCell="G13" sqref="G13"/>
    </sheetView>
  </sheetViews>
  <sheetFormatPr defaultColWidth="8.85546875" defaultRowHeight="15.75"/>
  <cols>
    <col min="1" max="1" width="62.5703125" style="88" customWidth="1"/>
    <col min="2" max="2" width="68.5703125" style="88" customWidth="1"/>
    <col min="3" max="3" width="8.85546875" style="88"/>
    <col min="4" max="4" width="13.42578125" style="88" customWidth="1"/>
    <col min="5" max="5" width="42.5703125" style="88" customWidth="1"/>
    <col min="6" max="6" width="15.42578125" style="88" customWidth="1"/>
    <col min="7" max="7" width="20.5703125" style="88" customWidth="1"/>
    <col min="8" max="8" width="11.5703125" style="342" customWidth="1"/>
    <col min="9" max="9" width="16.85546875" style="88" customWidth="1"/>
    <col min="10" max="10" width="18.5703125" style="88" customWidth="1"/>
    <col min="11" max="11" width="17.5703125" style="88" customWidth="1"/>
    <col min="12" max="12" width="10.5703125" style="88" customWidth="1"/>
    <col min="13" max="16384" width="8.85546875" style="88"/>
  </cols>
  <sheetData>
    <row r="1" spans="1:11">
      <c r="A1" s="83" t="s">
        <v>0</v>
      </c>
      <c r="B1" s="83"/>
      <c r="C1" s="84"/>
      <c r="D1" s="85"/>
      <c r="E1" s="85"/>
      <c r="F1" s="86"/>
      <c r="G1" s="87"/>
      <c r="H1" s="337"/>
      <c r="I1" s="87"/>
      <c r="J1" s="86"/>
      <c r="K1" s="86"/>
    </row>
    <row r="2" spans="1:11">
      <c r="A2" s="83" t="s">
        <v>1</v>
      </c>
      <c r="B2" s="83"/>
      <c r="C2" s="84"/>
      <c r="D2" s="85"/>
      <c r="E2" s="85"/>
      <c r="F2" s="86"/>
      <c r="G2" s="87"/>
      <c r="H2" s="337"/>
      <c r="I2" s="87"/>
      <c r="J2" s="86"/>
      <c r="K2" s="86"/>
    </row>
    <row r="3" spans="1:11">
      <c r="A3" s="83" t="s">
        <v>2</v>
      </c>
      <c r="B3" s="83"/>
      <c r="C3" s="84"/>
      <c r="D3" s="85"/>
      <c r="E3" s="85"/>
      <c r="F3" s="86"/>
      <c r="G3" s="87"/>
      <c r="H3" s="337"/>
      <c r="I3" s="87"/>
      <c r="J3" s="86"/>
      <c r="K3" s="86"/>
    </row>
    <row r="4" spans="1:11">
      <c r="A4" s="83"/>
      <c r="B4" s="83"/>
      <c r="C4" s="84"/>
      <c r="D4" s="85"/>
      <c r="E4" s="85"/>
      <c r="F4" s="86"/>
      <c r="G4" s="87"/>
      <c r="H4" s="337"/>
      <c r="I4" s="87"/>
      <c r="J4" s="86"/>
      <c r="K4" s="86"/>
    </row>
    <row r="5" spans="1:11">
      <c r="A5" s="83" t="s">
        <v>3</v>
      </c>
      <c r="C5" s="84"/>
      <c r="D5" s="85"/>
      <c r="E5" s="85"/>
      <c r="F5" s="86"/>
      <c r="G5" s="87"/>
      <c r="H5" s="337"/>
      <c r="I5" s="87"/>
      <c r="J5" s="86"/>
      <c r="K5" s="86"/>
    </row>
    <row r="6" spans="1:11">
      <c r="A6" s="89"/>
      <c r="B6" s="89"/>
      <c r="C6" s="84"/>
      <c r="D6" s="90"/>
      <c r="E6" s="90"/>
      <c r="F6" s="86"/>
      <c r="G6" s="87"/>
      <c r="H6" s="337"/>
      <c r="I6" s="87"/>
      <c r="J6" s="86"/>
      <c r="K6" s="86"/>
    </row>
    <row r="7" spans="1:11">
      <c r="A7" s="84" t="s">
        <v>4</v>
      </c>
      <c r="B7" s="89"/>
      <c r="C7" s="91"/>
      <c r="D7" s="90"/>
      <c r="E7" s="90"/>
      <c r="F7" s="86"/>
      <c r="G7" s="87"/>
      <c r="H7" s="337"/>
      <c r="I7" s="87"/>
      <c r="J7" s="86"/>
      <c r="K7" s="86"/>
    </row>
    <row r="8" spans="1:11">
      <c r="A8" s="84"/>
      <c r="B8" s="89"/>
      <c r="C8" s="91"/>
      <c r="D8" s="92"/>
      <c r="E8" s="90"/>
      <c r="F8" s="86"/>
      <c r="G8" s="87"/>
      <c r="H8" s="337"/>
      <c r="I8" s="87"/>
      <c r="J8" s="86"/>
      <c r="K8" s="86"/>
    </row>
    <row r="9" spans="1:11" ht="31.5">
      <c r="A9" s="15" t="s">
        <v>5</v>
      </c>
      <c r="B9" s="15" t="s">
        <v>6</v>
      </c>
      <c r="C9" s="16" t="s">
        <v>7</v>
      </c>
      <c r="D9" s="273" t="s">
        <v>915</v>
      </c>
      <c r="E9" s="17" t="s">
        <v>260</v>
      </c>
      <c r="F9" s="18" t="s">
        <v>8</v>
      </c>
      <c r="G9" s="19" t="s">
        <v>9</v>
      </c>
      <c r="H9" s="338" t="s">
        <v>10</v>
      </c>
      <c r="I9" s="19" t="s">
        <v>11</v>
      </c>
      <c r="J9" s="18" t="s">
        <v>12</v>
      </c>
      <c r="K9" s="18" t="s">
        <v>13</v>
      </c>
    </row>
    <row r="10" spans="1:11">
      <c r="A10" s="20" t="s">
        <v>14</v>
      </c>
      <c r="B10" s="20"/>
      <c r="C10" s="31"/>
      <c r="D10" s="32"/>
      <c r="E10" s="32"/>
      <c r="F10" s="33"/>
      <c r="G10" s="93"/>
      <c r="H10" s="339"/>
      <c r="I10" s="93"/>
      <c r="J10" s="33"/>
      <c r="K10" s="33"/>
    </row>
    <row r="11" spans="1:11" ht="117" customHeight="1">
      <c r="A11" s="21"/>
      <c r="B11" s="21" t="s">
        <v>15</v>
      </c>
      <c r="C11" s="22"/>
      <c r="D11" s="23"/>
      <c r="E11" s="23"/>
      <c r="F11" s="24"/>
      <c r="G11" s="25"/>
      <c r="H11" s="340"/>
      <c r="I11" s="25"/>
      <c r="J11" s="24"/>
      <c r="K11" s="24"/>
    </row>
    <row r="12" spans="1:11">
      <c r="A12" s="26" t="s">
        <v>16</v>
      </c>
      <c r="B12" s="21"/>
      <c r="C12" s="27"/>
      <c r="D12" s="28"/>
      <c r="E12" s="28"/>
      <c r="F12" s="24"/>
      <c r="G12" s="25"/>
      <c r="H12" s="340"/>
      <c r="I12" s="25"/>
      <c r="J12" s="24"/>
      <c r="K12" s="24"/>
    </row>
    <row r="13" spans="1:11">
      <c r="A13" s="21" t="s">
        <v>17</v>
      </c>
      <c r="B13" s="21"/>
      <c r="C13" s="22" t="s">
        <v>18</v>
      </c>
      <c r="D13" s="23">
        <v>40000</v>
      </c>
      <c r="E13" s="23"/>
      <c r="F13" s="24"/>
      <c r="G13" s="329"/>
      <c r="H13" s="418"/>
      <c r="I13" s="25">
        <f>G13+(G13*H13/100)</f>
        <v>0</v>
      </c>
      <c r="J13" s="24">
        <f>D13*G13</f>
        <v>0</v>
      </c>
      <c r="K13" s="24">
        <f>D13*I13</f>
        <v>0</v>
      </c>
    </row>
    <row r="14" spans="1:11">
      <c r="A14" s="21" t="s">
        <v>19</v>
      </c>
      <c r="B14" s="21"/>
      <c r="C14" s="22" t="s">
        <v>18</v>
      </c>
      <c r="D14" s="23">
        <v>128000</v>
      </c>
      <c r="E14" s="23"/>
      <c r="F14" s="24"/>
      <c r="G14" s="329"/>
      <c r="H14" s="419"/>
      <c r="I14" s="25">
        <f>G14+(G14*H14/100)</f>
        <v>0</v>
      </c>
      <c r="J14" s="24">
        <f>D14*G14</f>
        <v>0</v>
      </c>
      <c r="K14" s="24">
        <f>D14*I14</f>
        <v>0</v>
      </c>
    </row>
    <row r="15" spans="1:11">
      <c r="A15" s="21" t="s">
        <v>20</v>
      </c>
      <c r="B15" s="21"/>
      <c r="C15" s="22" t="s">
        <v>18</v>
      </c>
      <c r="D15" s="23">
        <v>80000</v>
      </c>
      <c r="E15" s="23"/>
      <c r="F15" s="24"/>
      <c r="G15" s="329"/>
      <c r="H15" s="418"/>
      <c r="I15" s="25">
        <f>G15+(G15*H15/100)</f>
        <v>0</v>
      </c>
      <c r="J15" s="24">
        <f>D15*G15</f>
        <v>0</v>
      </c>
      <c r="K15" s="24">
        <f>D15*I15</f>
        <v>0</v>
      </c>
    </row>
    <row r="16" spans="1:11">
      <c r="A16" s="21" t="s">
        <v>21</v>
      </c>
      <c r="B16" s="21"/>
      <c r="C16" s="22" t="s">
        <v>18</v>
      </c>
      <c r="D16" s="23">
        <v>60000</v>
      </c>
      <c r="E16" s="23"/>
      <c r="F16" s="24"/>
      <c r="G16" s="329"/>
      <c r="H16" s="419"/>
      <c r="I16" s="25">
        <f>G16+(G16*H16/100)</f>
        <v>0</v>
      </c>
      <c r="J16" s="24">
        <f>D16*G16</f>
        <v>0</v>
      </c>
      <c r="K16" s="24">
        <f>D16*I16</f>
        <v>0</v>
      </c>
    </row>
    <row r="17" spans="1:11">
      <c r="A17" s="21" t="s">
        <v>22</v>
      </c>
      <c r="B17" s="21"/>
      <c r="C17" s="22" t="s">
        <v>18</v>
      </c>
      <c r="D17" s="23">
        <v>17000</v>
      </c>
      <c r="E17" s="23"/>
      <c r="F17" s="24"/>
      <c r="G17" s="329"/>
      <c r="H17" s="419"/>
      <c r="I17" s="25">
        <f>G17+(G17*H17/100)</f>
        <v>0</v>
      </c>
      <c r="J17" s="24">
        <f>D17*G17</f>
        <v>0</v>
      </c>
      <c r="K17" s="24">
        <f>D17*I17</f>
        <v>0</v>
      </c>
    </row>
    <row r="18" spans="1:11">
      <c r="A18" s="26" t="s">
        <v>23</v>
      </c>
      <c r="B18" s="21"/>
      <c r="C18" s="22"/>
      <c r="D18" s="23"/>
      <c r="E18" s="23"/>
      <c r="F18" s="24"/>
      <c r="G18" s="29"/>
      <c r="H18" s="420"/>
      <c r="I18" s="25"/>
      <c r="J18" s="24"/>
      <c r="K18" s="24"/>
    </row>
    <row r="19" spans="1:11">
      <c r="A19" s="21" t="s">
        <v>24</v>
      </c>
      <c r="B19" s="21"/>
      <c r="C19" s="22" t="s">
        <v>18</v>
      </c>
      <c r="D19" s="23">
        <v>800</v>
      </c>
      <c r="E19" s="23"/>
      <c r="F19" s="24"/>
      <c r="G19" s="329"/>
      <c r="H19" s="419"/>
      <c r="I19" s="25">
        <f>G19+(G19*H19/100)</f>
        <v>0</v>
      </c>
      <c r="J19" s="24">
        <f>D19*G19</f>
        <v>0</v>
      </c>
      <c r="K19" s="24">
        <f>D19*I19</f>
        <v>0</v>
      </c>
    </row>
    <row r="20" spans="1:11">
      <c r="A20" s="21" t="s">
        <v>25</v>
      </c>
      <c r="B20" s="21"/>
      <c r="C20" s="22" t="s">
        <v>18</v>
      </c>
      <c r="D20" s="23">
        <v>2600</v>
      </c>
      <c r="E20" s="23"/>
      <c r="F20" s="24"/>
      <c r="G20" s="329"/>
      <c r="H20" s="419"/>
      <c r="I20" s="25">
        <f>G20+(G20*H20/100)</f>
        <v>0</v>
      </c>
      <c r="J20" s="24">
        <f>D20*G20</f>
        <v>0</v>
      </c>
      <c r="K20" s="24">
        <f>D20*I20</f>
        <v>0</v>
      </c>
    </row>
    <row r="21" spans="1:11">
      <c r="A21" s="21" t="s">
        <v>26</v>
      </c>
      <c r="B21" s="21"/>
      <c r="C21" s="22" t="s">
        <v>18</v>
      </c>
      <c r="D21" s="23">
        <v>240</v>
      </c>
      <c r="E21" s="23"/>
      <c r="F21" s="24"/>
      <c r="G21" s="329"/>
      <c r="H21" s="419"/>
      <c r="I21" s="25">
        <f>G21+(G21*H21/100)</f>
        <v>0</v>
      </c>
      <c r="J21" s="24">
        <f>D21*G21</f>
        <v>0</v>
      </c>
      <c r="K21" s="24">
        <f>D21*I21</f>
        <v>0</v>
      </c>
    </row>
    <row r="22" spans="1:11">
      <c r="A22" s="26" t="s">
        <v>27</v>
      </c>
      <c r="B22" s="21"/>
      <c r="C22" s="22"/>
      <c r="D22" s="23"/>
      <c r="E22" s="23"/>
      <c r="F22" s="24"/>
      <c r="G22" s="29"/>
      <c r="H22" s="420"/>
      <c r="I22" s="25"/>
      <c r="J22" s="24"/>
      <c r="K22" s="24"/>
    </row>
    <row r="23" spans="1:11">
      <c r="A23" s="21" t="s">
        <v>28</v>
      </c>
      <c r="B23" s="21" t="s">
        <v>29</v>
      </c>
      <c r="C23" s="22" t="s">
        <v>18</v>
      </c>
      <c r="D23" s="23">
        <v>6200</v>
      </c>
      <c r="E23" s="23"/>
      <c r="F23" s="24"/>
      <c r="G23" s="329"/>
      <c r="H23" s="419"/>
      <c r="I23" s="25">
        <f>G23+(G23*H23/100)</f>
        <v>0</v>
      </c>
      <c r="J23" s="24">
        <f>D23*G23</f>
        <v>0</v>
      </c>
      <c r="K23" s="24">
        <f>D23*I23</f>
        <v>0</v>
      </c>
    </row>
    <row r="24" spans="1:11">
      <c r="A24" s="21" t="s">
        <v>30</v>
      </c>
      <c r="B24" s="21" t="s">
        <v>29</v>
      </c>
      <c r="C24" s="22" t="s">
        <v>18</v>
      </c>
      <c r="D24" s="23">
        <v>600</v>
      </c>
      <c r="E24" s="23"/>
      <c r="F24" s="24"/>
      <c r="G24" s="329"/>
      <c r="H24" s="419"/>
      <c r="I24" s="25">
        <f>G24+(G24*H24/100)</f>
        <v>0</v>
      </c>
      <c r="J24" s="24">
        <f>D24*G24</f>
        <v>0</v>
      </c>
      <c r="K24" s="24">
        <f>D24*I24</f>
        <v>0</v>
      </c>
    </row>
    <row r="25" spans="1:11">
      <c r="A25" s="26" t="s">
        <v>31</v>
      </c>
      <c r="B25" s="21"/>
      <c r="C25" s="22"/>
      <c r="D25" s="23"/>
      <c r="E25" s="23"/>
      <c r="F25" s="24"/>
      <c r="G25" s="29"/>
      <c r="H25" s="420"/>
      <c r="I25" s="25"/>
      <c r="J25" s="24"/>
      <c r="K25" s="24"/>
    </row>
    <row r="26" spans="1:11">
      <c r="A26" s="21" t="s">
        <v>32</v>
      </c>
      <c r="B26" s="21"/>
      <c r="C26" s="22" t="s">
        <v>18</v>
      </c>
      <c r="D26" s="23">
        <v>7600</v>
      </c>
      <c r="E26" s="23"/>
      <c r="F26" s="24"/>
      <c r="G26" s="326"/>
      <c r="H26" s="421"/>
      <c r="I26" s="25">
        <f>G26+(G26*H26/100)</f>
        <v>0</v>
      </c>
      <c r="J26" s="24">
        <f>D26*G26</f>
        <v>0</v>
      </c>
      <c r="K26" s="24">
        <f>D26*I26</f>
        <v>0</v>
      </c>
    </row>
    <row r="27" spans="1:11">
      <c r="A27" s="21" t="s">
        <v>33</v>
      </c>
      <c r="B27" s="21"/>
      <c r="C27" s="22" t="s">
        <v>18</v>
      </c>
      <c r="D27" s="23">
        <v>1200</v>
      </c>
      <c r="E27" s="23"/>
      <c r="F27" s="24"/>
      <c r="G27" s="326"/>
      <c r="H27" s="421"/>
      <c r="I27" s="25">
        <f>G27+(G27*H27/100)</f>
        <v>0</v>
      </c>
      <c r="J27" s="24">
        <f>D27*G27</f>
        <v>0</v>
      </c>
      <c r="K27" s="24">
        <f>D27*I27</f>
        <v>0</v>
      </c>
    </row>
    <row r="28" spans="1:11">
      <c r="A28" s="27" t="s">
        <v>34</v>
      </c>
      <c r="B28" s="21"/>
      <c r="C28" s="22"/>
      <c r="D28" s="23"/>
      <c r="E28" s="23"/>
      <c r="F28" s="24"/>
      <c r="G28" s="29"/>
      <c r="H28" s="422"/>
      <c r="I28" s="25"/>
      <c r="J28" s="30">
        <f>SUM(J13:J27)</f>
        <v>0</v>
      </c>
      <c r="K28" s="30">
        <f>SUM(K13:K27)</f>
        <v>0</v>
      </c>
    </row>
    <row r="29" spans="1:11">
      <c r="A29" s="31" t="s">
        <v>35</v>
      </c>
      <c r="B29" s="31"/>
      <c r="C29" s="31"/>
      <c r="D29" s="32"/>
      <c r="E29" s="32"/>
      <c r="F29" s="33"/>
      <c r="G29" s="38"/>
      <c r="H29" s="423"/>
      <c r="I29" s="34"/>
      <c r="J29" s="35"/>
      <c r="K29" s="35"/>
    </row>
    <row r="30" spans="1:11" ht="88.35" customHeight="1">
      <c r="A30" s="21"/>
      <c r="B30" s="21" t="s">
        <v>36</v>
      </c>
      <c r="C30" s="22"/>
      <c r="D30" s="23"/>
      <c r="E30" s="23"/>
      <c r="F30" s="24"/>
      <c r="G30" s="29"/>
      <c r="H30" s="420"/>
      <c r="I30" s="25"/>
      <c r="J30" s="24"/>
      <c r="K30" s="24"/>
    </row>
    <row r="31" spans="1:11">
      <c r="A31" s="21" t="s">
        <v>37</v>
      </c>
      <c r="B31" s="21"/>
      <c r="C31" s="22" t="s">
        <v>18</v>
      </c>
      <c r="D31" s="23">
        <v>14000</v>
      </c>
      <c r="E31" s="23"/>
      <c r="F31" s="24"/>
      <c r="G31" s="326"/>
      <c r="H31" s="421"/>
      <c r="I31" s="25">
        <f>G31+(G31*H31/100)</f>
        <v>0</v>
      </c>
      <c r="J31" s="24">
        <f>D31*G31</f>
        <v>0</v>
      </c>
      <c r="K31" s="24">
        <f>D31*I31</f>
        <v>0</v>
      </c>
    </row>
    <row r="32" spans="1:11">
      <c r="A32" s="21" t="s">
        <v>38</v>
      </c>
      <c r="B32" s="21"/>
      <c r="C32" s="22" t="s">
        <v>18</v>
      </c>
      <c r="D32" s="23">
        <v>60000</v>
      </c>
      <c r="E32" s="23"/>
      <c r="F32" s="24"/>
      <c r="G32" s="326"/>
      <c r="H32" s="421"/>
      <c r="I32" s="25">
        <f>G32+(G32*H32/100)</f>
        <v>0</v>
      </c>
      <c r="J32" s="24">
        <f>D32*G32</f>
        <v>0</v>
      </c>
      <c r="K32" s="24">
        <f>D32*I32</f>
        <v>0</v>
      </c>
    </row>
    <row r="33" spans="1:11">
      <c r="A33" s="21" t="s">
        <v>39</v>
      </c>
      <c r="B33" s="21"/>
      <c r="C33" s="22" t="s">
        <v>18</v>
      </c>
      <c r="D33" s="23">
        <v>20000</v>
      </c>
      <c r="E33" s="23"/>
      <c r="F33" s="24"/>
      <c r="G33" s="326"/>
      <c r="H33" s="421"/>
      <c r="I33" s="25">
        <f>G33+(G33*H33/100)</f>
        <v>0</v>
      </c>
      <c r="J33" s="24">
        <f>D33*G33</f>
        <v>0</v>
      </c>
      <c r="K33" s="24">
        <f>D33*I33</f>
        <v>0</v>
      </c>
    </row>
    <row r="34" spans="1:11">
      <c r="A34" s="27" t="s">
        <v>40</v>
      </c>
      <c r="B34" s="21"/>
      <c r="C34" s="22"/>
      <c r="D34" s="23"/>
      <c r="E34" s="23"/>
      <c r="F34" s="24"/>
      <c r="G34" s="29"/>
      <c r="H34" s="422"/>
      <c r="I34" s="25"/>
      <c r="J34" s="30">
        <f>SUM(J31:J33)</f>
        <v>0</v>
      </c>
      <c r="K34" s="30">
        <f>SUM(K31:K33)</f>
        <v>0</v>
      </c>
    </row>
    <row r="35" spans="1:11">
      <c r="A35" s="36" t="s">
        <v>41</v>
      </c>
      <c r="B35" s="36"/>
      <c r="C35" s="36"/>
      <c r="D35" s="37"/>
      <c r="E35" s="37"/>
      <c r="F35" s="38"/>
      <c r="G35" s="38"/>
      <c r="H35" s="423"/>
      <c r="I35" s="39"/>
      <c r="J35" s="40"/>
      <c r="K35" s="40"/>
    </row>
    <row r="36" spans="1:11" s="249" customFormat="1" ht="89.45" customHeight="1">
      <c r="A36" s="244" t="s">
        <v>786</v>
      </c>
      <c r="B36" s="244" t="s">
        <v>36</v>
      </c>
      <c r="C36" s="244" t="s">
        <v>18</v>
      </c>
      <c r="D36" s="245">
        <v>2000</v>
      </c>
      <c r="E36" s="245"/>
      <c r="F36" s="246"/>
      <c r="G36" s="247"/>
      <c r="H36" s="424"/>
      <c r="I36" s="248">
        <f t="shared" ref="I36:I66" si="0">G36+(G36*H36/100)</f>
        <v>0</v>
      </c>
      <c r="J36" s="246">
        <f t="shared" ref="J36:J66" si="1">D36*G36</f>
        <v>0</v>
      </c>
      <c r="K36" s="246">
        <f t="shared" ref="K36:K66" si="2">D36*I36</f>
        <v>0</v>
      </c>
    </row>
    <row r="37" spans="1:11">
      <c r="A37" s="27" t="s">
        <v>42</v>
      </c>
      <c r="B37" s="21"/>
      <c r="C37" s="22"/>
      <c r="D37" s="23"/>
      <c r="E37" s="23"/>
      <c r="F37" s="24"/>
      <c r="G37" s="295"/>
      <c r="H37" s="422"/>
      <c r="I37" s="25"/>
      <c r="J37" s="30">
        <f>SUM(J36)</f>
        <v>0</v>
      </c>
      <c r="K37" s="30">
        <f>SUM(K36)</f>
        <v>0</v>
      </c>
    </row>
    <row r="38" spans="1:11">
      <c r="A38" s="36" t="s">
        <v>43</v>
      </c>
      <c r="B38" s="36"/>
      <c r="C38" s="36"/>
      <c r="D38" s="37"/>
      <c r="E38" s="37"/>
      <c r="F38" s="38"/>
      <c r="G38" s="38"/>
      <c r="H38" s="423"/>
      <c r="I38" s="39"/>
      <c r="J38" s="40"/>
      <c r="K38" s="40"/>
    </row>
    <row r="39" spans="1:11" ht="103.35" customHeight="1">
      <c r="A39" s="22"/>
      <c r="B39" s="21" t="s">
        <v>44</v>
      </c>
      <c r="C39" s="22"/>
      <c r="D39" s="23"/>
      <c r="E39" s="23"/>
      <c r="F39" s="24"/>
      <c r="G39" s="295"/>
      <c r="H39" s="420"/>
      <c r="I39" s="25"/>
      <c r="J39" s="24"/>
      <c r="K39" s="24"/>
    </row>
    <row r="40" spans="1:11" s="254" customFormat="1" ht="31.5">
      <c r="A40" s="250" t="s">
        <v>45</v>
      </c>
      <c r="B40" s="250"/>
      <c r="C40" s="251" t="s">
        <v>18</v>
      </c>
      <c r="D40" s="60">
        <v>2000</v>
      </c>
      <c r="E40" s="60"/>
      <c r="F40" s="252"/>
      <c r="G40" s="295"/>
      <c r="H40" s="420"/>
      <c r="I40" s="253">
        <f t="shared" si="0"/>
        <v>0</v>
      </c>
      <c r="J40" s="252">
        <f t="shared" si="1"/>
        <v>0</v>
      </c>
      <c r="K40" s="252">
        <f t="shared" si="2"/>
        <v>0</v>
      </c>
    </row>
    <row r="41" spans="1:11" ht="31.5">
      <c r="A41" s="21" t="s">
        <v>46</v>
      </c>
      <c r="B41" s="21"/>
      <c r="C41" s="22" t="s">
        <v>18</v>
      </c>
      <c r="D41" s="23">
        <v>5000</v>
      </c>
      <c r="E41" s="23"/>
      <c r="F41" s="24"/>
      <c r="G41" s="295"/>
      <c r="H41" s="420"/>
      <c r="I41" s="25">
        <f t="shared" si="0"/>
        <v>0</v>
      </c>
      <c r="J41" s="24">
        <f t="shared" si="1"/>
        <v>0</v>
      </c>
      <c r="K41" s="24">
        <f t="shared" si="2"/>
        <v>0</v>
      </c>
    </row>
    <row r="42" spans="1:11">
      <c r="A42" s="27" t="s">
        <v>47</v>
      </c>
      <c r="B42" s="21"/>
      <c r="C42" s="22"/>
      <c r="D42" s="23"/>
      <c r="E42" s="23"/>
      <c r="F42" s="24"/>
      <c r="G42" s="29"/>
      <c r="H42" s="422"/>
      <c r="I42" s="25"/>
      <c r="J42" s="30">
        <f>SUM(J40:J41)</f>
        <v>0</v>
      </c>
      <c r="K42" s="30">
        <f>SUM(K40:K41)</f>
        <v>0</v>
      </c>
    </row>
    <row r="43" spans="1:11">
      <c r="A43" s="36" t="s">
        <v>48</v>
      </c>
      <c r="B43" s="36"/>
      <c r="C43" s="36"/>
      <c r="D43" s="37"/>
      <c r="E43" s="37"/>
      <c r="F43" s="38"/>
      <c r="G43" s="38"/>
      <c r="H43" s="423"/>
      <c r="I43" s="39"/>
      <c r="J43" s="40"/>
      <c r="K43" s="40"/>
    </row>
    <row r="44" spans="1:11" ht="110.1" customHeight="1">
      <c r="A44" s="21" t="s">
        <v>49</v>
      </c>
      <c r="B44" s="21" t="s">
        <v>787</v>
      </c>
      <c r="C44" s="22" t="s">
        <v>18</v>
      </c>
      <c r="D44" s="255">
        <v>16000</v>
      </c>
      <c r="E44" s="23"/>
      <c r="F44" s="24"/>
      <c r="G44" s="295"/>
      <c r="H44" s="420"/>
      <c r="I44" s="25">
        <f t="shared" si="0"/>
        <v>0</v>
      </c>
      <c r="J44" s="24">
        <f t="shared" si="1"/>
        <v>0</v>
      </c>
      <c r="K44" s="24">
        <f t="shared" si="2"/>
        <v>0</v>
      </c>
    </row>
    <row r="45" spans="1:11">
      <c r="A45" s="27" t="s">
        <v>50</v>
      </c>
      <c r="B45" s="21"/>
      <c r="C45" s="22"/>
      <c r="D45" s="23"/>
      <c r="E45" s="23"/>
      <c r="F45" s="24"/>
      <c r="G45" s="29"/>
      <c r="H45" s="422"/>
      <c r="I45" s="25"/>
      <c r="J45" s="30">
        <f>SUM(J44)</f>
        <v>0</v>
      </c>
      <c r="K45" s="30">
        <f>SUM(K44)</f>
        <v>0</v>
      </c>
    </row>
    <row r="46" spans="1:11">
      <c r="A46" s="36" t="s">
        <v>51</v>
      </c>
      <c r="B46" s="41"/>
      <c r="C46" s="36"/>
      <c r="D46" s="42"/>
      <c r="E46" s="42"/>
      <c r="F46" s="40"/>
      <c r="G46" s="38"/>
      <c r="H46" s="423"/>
      <c r="I46" s="39"/>
      <c r="J46" s="40"/>
      <c r="K46" s="40"/>
    </row>
    <row r="47" spans="1:11" ht="102" customHeight="1">
      <c r="A47" s="22" t="s">
        <v>52</v>
      </c>
      <c r="B47" s="21" t="s">
        <v>53</v>
      </c>
      <c r="C47" s="22" t="s">
        <v>18</v>
      </c>
      <c r="D47" s="23">
        <v>400</v>
      </c>
      <c r="E47" s="23"/>
      <c r="F47" s="24"/>
      <c r="G47" s="29"/>
      <c r="H47" s="420"/>
      <c r="I47" s="25">
        <f t="shared" si="0"/>
        <v>0</v>
      </c>
      <c r="J47" s="24">
        <f t="shared" si="1"/>
        <v>0</v>
      </c>
      <c r="K47" s="24">
        <f t="shared" si="2"/>
        <v>0</v>
      </c>
    </row>
    <row r="48" spans="1:11" ht="71.099999999999994" customHeight="1">
      <c r="A48" s="22" t="s">
        <v>54</v>
      </c>
      <c r="B48" s="21" t="s">
        <v>55</v>
      </c>
      <c r="C48" s="22" t="s">
        <v>18</v>
      </c>
      <c r="D48" s="23">
        <v>3000</v>
      </c>
      <c r="E48" s="23"/>
      <c r="F48" s="24"/>
      <c r="G48" s="29"/>
      <c r="H48" s="420"/>
      <c r="I48" s="25">
        <f t="shared" si="0"/>
        <v>0</v>
      </c>
      <c r="J48" s="24">
        <f t="shared" si="1"/>
        <v>0</v>
      </c>
      <c r="K48" s="24">
        <f t="shared" si="2"/>
        <v>0</v>
      </c>
    </row>
    <row r="49" spans="1:11">
      <c r="A49" s="27" t="s">
        <v>56</v>
      </c>
      <c r="B49" s="21"/>
      <c r="C49" s="22"/>
      <c r="D49" s="23"/>
      <c r="E49" s="23"/>
      <c r="F49" s="24"/>
      <c r="G49" s="29"/>
      <c r="H49" s="420"/>
      <c r="I49" s="25"/>
      <c r="J49" s="30">
        <f>SUM(J47:J48)</f>
        <v>0</v>
      </c>
      <c r="K49" s="30">
        <f>SUM(K47:K48)</f>
        <v>0</v>
      </c>
    </row>
    <row r="50" spans="1:11">
      <c r="A50" s="43" t="s">
        <v>57</v>
      </c>
      <c r="B50" s="43"/>
      <c r="C50" s="36"/>
      <c r="D50" s="44"/>
      <c r="E50" s="44"/>
      <c r="F50" s="38"/>
      <c r="G50" s="38"/>
      <c r="H50" s="423"/>
      <c r="I50" s="39"/>
      <c r="J50" s="40"/>
      <c r="K50" s="40"/>
    </row>
    <row r="51" spans="1:11" ht="110.25">
      <c r="A51" s="21"/>
      <c r="B51" s="21" t="s">
        <v>807</v>
      </c>
      <c r="C51" s="22"/>
      <c r="D51" s="23"/>
      <c r="E51" s="23"/>
      <c r="F51" s="24"/>
      <c r="G51" s="29"/>
      <c r="H51" s="420"/>
      <c r="I51" s="25"/>
      <c r="J51" s="24"/>
      <c r="K51" s="24"/>
    </row>
    <row r="52" spans="1:11">
      <c r="A52" s="22" t="s">
        <v>58</v>
      </c>
      <c r="B52" s="21"/>
      <c r="C52" s="22" t="s">
        <v>18</v>
      </c>
      <c r="D52" s="23">
        <v>200</v>
      </c>
      <c r="E52" s="23"/>
      <c r="F52" s="24"/>
      <c r="G52" s="330"/>
      <c r="H52" s="425"/>
      <c r="I52" s="25">
        <f t="shared" si="0"/>
        <v>0</v>
      </c>
      <c r="J52" s="24">
        <f t="shared" si="1"/>
        <v>0</v>
      </c>
      <c r="K52" s="24">
        <f t="shared" si="2"/>
        <v>0</v>
      </c>
    </row>
    <row r="53" spans="1:11">
      <c r="A53" s="22" t="s">
        <v>59</v>
      </c>
      <c r="B53" s="21"/>
      <c r="C53" s="22" t="s">
        <v>18</v>
      </c>
      <c r="D53" s="23">
        <v>8000</v>
      </c>
      <c r="E53" s="23"/>
      <c r="F53" s="24"/>
      <c r="G53" s="329"/>
      <c r="H53" s="418"/>
      <c r="I53" s="25">
        <f t="shared" si="0"/>
        <v>0</v>
      </c>
      <c r="J53" s="24">
        <f t="shared" si="1"/>
        <v>0</v>
      </c>
      <c r="K53" s="24">
        <f t="shared" si="2"/>
        <v>0</v>
      </c>
    </row>
    <row r="54" spans="1:11">
      <c r="A54" s="21" t="s">
        <v>60</v>
      </c>
      <c r="B54" s="21"/>
      <c r="C54" s="22" t="s">
        <v>18</v>
      </c>
      <c r="D54" s="23">
        <v>4000</v>
      </c>
      <c r="E54" s="23"/>
      <c r="F54" s="24"/>
      <c r="G54" s="329"/>
      <c r="H54" s="418"/>
      <c r="I54" s="25">
        <f t="shared" si="0"/>
        <v>0</v>
      </c>
      <c r="J54" s="24">
        <f t="shared" si="1"/>
        <v>0</v>
      </c>
      <c r="K54" s="24">
        <f t="shared" si="2"/>
        <v>0</v>
      </c>
    </row>
    <row r="55" spans="1:11">
      <c r="A55" s="21" t="s">
        <v>61</v>
      </c>
      <c r="B55" s="21"/>
      <c r="C55" s="22" t="s">
        <v>18</v>
      </c>
      <c r="D55" s="23">
        <v>1400</v>
      </c>
      <c r="E55" s="23"/>
      <c r="F55" s="24"/>
      <c r="G55" s="329"/>
      <c r="H55" s="418"/>
      <c r="I55" s="25">
        <f t="shared" si="0"/>
        <v>0</v>
      </c>
      <c r="J55" s="24">
        <f t="shared" si="1"/>
        <v>0</v>
      </c>
      <c r="K55" s="24">
        <f t="shared" si="2"/>
        <v>0</v>
      </c>
    </row>
    <row r="56" spans="1:11">
      <c r="A56" s="21" t="s">
        <v>62</v>
      </c>
      <c r="B56" s="21"/>
      <c r="C56" s="22" t="s">
        <v>18</v>
      </c>
      <c r="D56" s="23">
        <v>5000</v>
      </c>
      <c r="E56" s="23"/>
      <c r="F56" s="24"/>
      <c r="G56" s="329"/>
      <c r="H56" s="418"/>
      <c r="I56" s="25">
        <f t="shared" si="0"/>
        <v>0</v>
      </c>
      <c r="J56" s="24">
        <f t="shared" si="1"/>
        <v>0</v>
      </c>
      <c r="K56" s="24">
        <f t="shared" si="2"/>
        <v>0</v>
      </c>
    </row>
    <row r="57" spans="1:11">
      <c r="A57" s="21" t="s">
        <v>63</v>
      </c>
      <c r="B57" s="21"/>
      <c r="C57" s="22" t="s">
        <v>18</v>
      </c>
      <c r="D57" s="23">
        <v>4000</v>
      </c>
      <c r="E57" s="23"/>
      <c r="F57" s="24"/>
      <c r="G57" s="329"/>
      <c r="H57" s="418"/>
      <c r="I57" s="25">
        <f t="shared" si="0"/>
        <v>0</v>
      </c>
      <c r="J57" s="24">
        <f t="shared" si="1"/>
        <v>0</v>
      </c>
      <c r="K57" s="24">
        <f t="shared" si="2"/>
        <v>0</v>
      </c>
    </row>
    <row r="58" spans="1:11">
      <c r="A58" s="21" t="s">
        <v>64</v>
      </c>
      <c r="B58" s="21"/>
      <c r="C58" s="22" t="s">
        <v>18</v>
      </c>
      <c r="D58" s="23">
        <v>15000</v>
      </c>
      <c r="E58" s="23"/>
      <c r="F58" s="24"/>
      <c r="G58" s="329"/>
      <c r="H58" s="418"/>
      <c r="I58" s="25">
        <f t="shared" si="0"/>
        <v>0</v>
      </c>
      <c r="J58" s="24">
        <f t="shared" si="1"/>
        <v>0</v>
      </c>
      <c r="K58" s="24">
        <f t="shared" si="2"/>
        <v>0</v>
      </c>
    </row>
    <row r="59" spans="1:11">
      <c r="A59" s="21" t="s">
        <v>65</v>
      </c>
      <c r="B59" s="21"/>
      <c r="C59" s="22" t="s">
        <v>18</v>
      </c>
      <c r="D59" s="23">
        <v>3000</v>
      </c>
      <c r="E59" s="23"/>
      <c r="F59" s="24"/>
      <c r="G59" s="329"/>
      <c r="H59" s="418"/>
      <c r="I59" s="25">
        <f t="shared" si="0"/>
        <v>0</v>
      </c>
      <c r="J59" s="24">
        <f t="shared" si="1"/>
        <v>0</v>
      </c>
      <c r="K59" s="24">
        <f t="shared" si="2"/>
        <v>0</v>
      </c>
    </row>
    <row r="60" spans="1:11">
      <c r="A60" s="21" t="s">
        <v>66</v>
      </c>
      <c r="B60" s="21"/>
      <c r="C60" s="22" t="s">
        <v>18</v>
      </c>
      <c r="D60" s="23">
        <v>120000</v>
      </c>
      <c r="E60" s="23"/>
      <c r="F60" s="24"/>
      <c r="G60" s="329"/>
      <c r="H60" s="419"/>
      <c r="I60" s="25">
        <f t="shared" si="0"/>
        <v>0</v>
      </c>
      <c r="J60" s="24">
        <f t="shared" si="1"/>
        <v>0</v>
      </c>
      <c r="K60" s="24">
        <f t="shared" si="2"/>
        <v>0</v>
      </c>
    </row>
    <row r="61" spans="1:11">
      <c r="A61" s="21" t="s">
        <v>67</v>
      </c>
      <c r="B61" s="21"/>
      <c r="C61" s="22" t="s">
        <v>18</v>
      </c>
      <c r="D61" s="23">
        <v>65000</v>
      </c>
      <c r="E61" s="23"/>
      <c r="F61" s="24"/>
      <c r="G61" s="329"/>
      <c r="H61" s="418"/>
      <c r="I61" s="25">
        <f t="shared" si="0"/>
        <v>0</v>
      </c>
      <c r="J61" s="24">
        <f t="shared" si="1"/>
        <v>0</v>
      </c>
      <c r="K61" s="24">
        <f t="shared" si="2"/>
        <v>0</v>
      </c>
    </row>
    <row r="62" spans="1:11">
      <c r="A62" s="21" t="s">
        <v>68</v>
      </c>
      <c r="B62" s="21"/>
      <c r="C62" s="22" t="s">
        <v>18</v>
      </c>
      <c r="D62" s="23">
        <v>200</v>
      </c>
      <c r="E62" s="23"/>
      <c r="F62" s="24"/>
      <c r="G62" s="329"/>
      <c r="H62" s="418"/>
      <c r="I62" s="25">
        <f t="shared" si="0"/>
        <v>0</v>
      </c>
      <c r="J62" s="24">
        <f t="shared" si="1"/>
        <v>0</v>
      </c>
      <c r="K62" s="24">
        <f t="shared" si="2"/>
        <v>0</v>
      </c>
    </row>
    <row r="63" spans="1:11">
      <c r="A63" s="27" t="s">
        <v>69</v>
      </c>
      <c r="B63" s="21"/>
      <c r="C63" s="22"/>
      <c r="D63" s="23"/>
      <c r="E63" s="23"/>
      <c r="F63" s="24"/>
      <c r="G63" s="29"/>
      <c r="H63" s="422"/>
      <c r="I63" s="25"/>
      <c r="J63" s="30">
        <f>SUM(J52:J62)</f>
        <v>0</v>
      </c>
      <c r="K63" s="30">
        <f>SUM(K52:K62)</f>
        <v>0</v>
      </c>
    </row>
    <row r="64" spans="1:11">
      <c r="A64" s="36" t="s">
        <v>70</v>
      </c>
      <c r="B64" s="43"/>
      <c r="C64" s="36"/>
      <c r="D64" s="44"/>
      <c r="E64" s="44"/>
      <c r="F64" s="38"/>
      <c r="G64" s="38"/>
      <c r="H64" s="423"/>
      <c r="I64" s="39"/>
      <c r="J64" s="40"/>
      <c r="K64" s="40"/>
    </row>
    <row r="65" spans="1:11" ht="47.25">
      <c r="A65" s="22"/>
      <c r="B65" s="21" t="s">
        <v>71</v>
      </c>
      <c r="C65" s="22"/>
      <c r="D65" s="45"/>
      <c r="E65" s="45"/>
      <c r="F65" s="24"/>
      <c r="G65" s="29"/>
      <c r="H65" s="420"/>
      <c r="I65" s="25"/>
      <c r="J65" s="24"/>
      <c r="K65" s="24"/>
    </row>
    <row r="66" spans="1:11" ht="36.6" customHeight="1">
      <c r="A66" s="21" t="s">
        <v>72</v>
      </c>
      <c r="B66" s="21"/>
      <c r="C66" s="22" t="s">
        <v>18</v>
      </c>
      <c r="D66" s="45">
        <v>2000</v>
      </c>
      <c r="E66" s="45"/>
      <c r="F66" s="46"/>
      <c r="G66" s="329"/>
      <c r="H66" s="419"/>
      <c r="I66" s="25">
        <f t="shared" si="0"/>
        <v>0</v>
      </c>
      <c r="J66" s="24">
        <f t="shared" si="1"/>
        <v>0</v>
      </c>
      <c r="K66" s="24">
        <f t="shared" si="2"/>
        <v>0</v>
      </c>
    </row>
    <row r="67" spans="1:11">
      <c r="A67" s="27" t="s">
        <v>73</v>
      </c>
      <c r="B67" s="21"/>
      <c r="C67" s="22"/>
      <c r="D67" s="23"/>
      <c r="E67" s="23"/>
      <c r="F67" s="24"/>
      <c r="G67" s="29"/>
      <c r="H67" s="422"/>
      <c r="I67" s="25"/>
      <c r="J67" s="30">
        <f>SUM(J66)</f>
        <v>0</v>
      </c>
      <c r="K67" s="30">
        <f>SUM(K66)</f>
        <v>0</v>
      </c>
    </row>
    <row r="68" spans="1:11">
      <c r="A68" s="36" t="s">
        <v>74</v>
      </c>
      <c r="B68" s="43"/>
      <c r="C68" s="36"/>
      <c r="D68" s="44"/>
      <c r="E68" s="44"/>
      <c r="F68" s="38"/>
      <c r="G68" s="38"/>
      <c r="H68" s="423"/>
      <c r="I68" s="39"/>
      <c r="J68" s="40"/>
      <c r="K68" s="40"/>
    </row>
    <row r="69" spans="1:11" s="254" customFormat="1" ht="64.349999999999994" customHeight="1">
      <c r="A69" s="250" t="s">
        <v>75</v>
      </c>
      <c r="B69" s="250" t="s">
        <v>76</v>
      </c>
      <c r="C69" s="251" t="s">
        <v>18</v>
      </c>
      <c r="D69" s="256">
        <v>1000</v>
      </c>
      <c r="E69" s="256"/>
      <c r="F69" s="257"/>
      <c r="G69" s="329"/>
      <c r="H69" s="419"/>
      <c r="I69" s="253">
        <f t="shared" ref="I69:I95" si="3">G69+(G69*H69/100)</f>
        <v>0</v>
      </c>
      <c r="J69" s="252">
        <f t="shared" ref="J69:J95" si="4">D69*G69</f>
        <v>0</v>
      </c>
      <c r="K69" s="252">
        <f t="shared" ref="K69:K95" si="5">D69*I69</f>
        <v>0</v>
      </c>
    </row>
    <row r="70" spans="1:11">
      <c r="A70" s="27" t="s">
        <v>77</v>
      </c>
      <c r="B70" s="21"/>
      <c r="C70" s="22"/>
      <c r="D70" s="45"/>
      <c r="E70" s="45"/>
      <c r="F70" s="24"/>
      <c r="G70" s="29"/>
      <c r="H70" s="422"/>
      <c r="I70" s="25"/>
      <c r="J70" s="30">
        <f>SUM(J69)</f>
        <v>0</v>
      </c>
      <c r="K70" s="30">
        <f>SUM(K69)</f>
        <v>0</v>
      </c>
    </row>
    <row r="71" spans="1:11">
      <c r="A71" s="36" t="s">
        <v>78</v>
      </c>
      <c r="B71" s="43"/>
      <c r="C71" s="36"/>
      <c r="D71" s="44"/>
      <c r="E71" s="44"/>
      <c r="F71" s="38"/>
      <c r="G71" s="38"/>
      <c r="H71" s="423"/>
      <c r="I71" s="39"/>
      <c r="J71" s="40"/>
      <c r="K71" s="40"/>
    </row>
    <row r="72" spans="1:11">
      <c r="A72" s="21" t="s">
        <v>79</v>
      </c>
      <c r="B72" s="21" t="s">
        <v>80</v>
      </c>
      <c r="C72" s="22" t="s">
        <v>18</v>
      </c>
      <c r="D72" s="23">
        <v>24</v>
      </c>
      <c r="E72" s="23"/>
      <c r="F72" s="46"/>
      <c r="G72" s="330"/>
      <c r="H72" s="425"/>
      <c r="I72" s="25">
        <f t="shared" si="3"/>
        <v>0</v>
      </c>
      <c r="J72" s="24">
        <f t="shared" si="4"/>
        <v>0</v>
      </c>
      <c r="K72" s="24">
        <f t="shared" si="5"/>
        <v>0</v>
      </c>
    </row>
    <row r="73" spans="1:11">
      <c r="A73" s="27" t="s">
        <v>81</v>
      </c>
      <c r="B73" s="21"/>
      <c r="C73" s="22"/>
      <c r="D73" s="23"/>
      <c r="E73" s="23"/>
      <c r="F73" s="24"/>
      <c r="G73" s="29"/>
      <c r="H73" s="422"/>
      <c r="I73" s="25"/>
      <c r="J73" s="30">
        <f>SUM(J72)</f>
        <v>0</v>
      </c>
      <c r="K73" s="30">
        <f>SUM(K72)</f>
        <v>0</v>
      </c>
    </row>
    <row r="74" spans="1:11">
      <c r="A74" s="43" t="s">
        <v>82</v>
      </c>
      <c r="B74" s="43"/>
      <c r="C74" s="36"/>
      <c r="D74" s="44"/>
      <c r="E74" s="44"/>
      <c r="F74" s="38"/>
      <c r="G74" s="38"/>
      <c r="H74" s="423"/>
      <c r="I74" s="39"/>
      <c r="J74" s="40"/>
      <c r="K74" s="40"/>
    </row>
    <row r="75" spans="1:11" ht="144.6" customHeight="1">
      <c r="A75" s="21"/>
      <c r="B75" s="21" t="s">
        <v>83</v>
      </c>
      <c r="C75" s="22"/>
      <c r="D75" s="23"/>
      <c r="E75" s="23"/>
      <c r="F75" s="24"/>
      <c r="G75" s="29"/>
      <c r="H75" s="420"/>
      <c r="I75" s="25"/>
      <c r="J75" s="24"/>
      <c r="K75" s="24"/>
    </row>
    <row r="76" spans="1:11">
      <c r="A76" s="21" t="s">
        <v>84</v>
      </c>
      <c r="B76" s="21"/>
      <c r="C76" s="22" t="s">
        <v>18</v>
      </c>
      <c r="D76" s="23">
        <v>20</v>
      </c>
      <c r="E76" s="23"/>
      <c r="F76" s="47"/>
      <c r="G76" s="29"/>
      <c r="H76" s="426"/>
      <c r="I76" s="25">
        <f t="shared" si="3"/>
        <v>0</v>
      </c>
      <c r="J76" s="24">
        <f t="shared" si="4"/>
        <v>0</v>
      </c>
      <c r="K76" s="24">
        <f t="shared" si="5"/>
        <v>0</v>
      </c>
    </row>
    <row r="77" spans="1:11">
      <c r="A77" s="21" t="s">
        <v>85</v>
      </c>
      <c r="B77" s="21"/>
      <c r="C77" s="22" t="s">
        <v>18</v>
      </c>
      <c r="D77" s="45">
        <v>60</v>
      </c>
      <c r="E77" s="45"/>
      <c r="F77" s="47"/>
      <c r="G77" s="29"/>
      <c r="H77" s="426"/>
      <c r="I77" s="25">
        <f t="shared" si="3"/>
        <v>0</v>
      </c>
      <c r="J77" s="24">
        <f t="shared" si="4"/>
        <v>0</v>
      </c>
      <c r="K77" s="24">
        <f t="shared" si="5"/>
        <v>0</v>
      </c>
    </row>
    <row r="78" spans="1:11">
      <c r="A78" s="21" t="s">
        <v>86</v>
      </c>
      <c r="B78" s="21"/>
      <c r="C78" s="22" t="s">
        <v>18</v>
      </c>
      <c r="D78" s="45">
        <v>40</v>
      </c>
      <c r="E78" s="45"/>
      <c r="F78" s="24"/>
      <c r="G78" s="29"/>
      <c r="H78" s="420"/>
      <c r="I78" s="25">
        <f t="shared" si="3"/>
        <v>0</v>
      </c>
      <c r="J78" s="24">
        <f t="shared" si="4"/>
        <v>0</v>
      </c>
      <c r="K78" s="24">
        <f t="shared" si="5"/>
        <v>0</v>
      </c>
    </row>
    <row r="79" spans="1:11">
      <c r="A79" s="27" t="s">
        <v>87</v>
      </c>
      <c r="B79" s="21"/>
      <c r="C79" s="22"/>
      <c r="D79" s="23"/>
      <c r="E79" s="23"/>
      <c r="F79" s="24"/>
      <c r="G79" s="29"/>
      <c r="H79" s="422"/>
      <c r="I79" s="25"/>
      <c r="J79" s="30">
        <f>SUM(J76:J78)</f>
        <v>0</v>
      </c>
      <c r="K79" s="30">
        <f>SUM(K76:K78)</f>
        <v>0</v>
      </c>
    </row>
    <row r="80" spans="1:11">
      <c r="A80" s="43" t="s">
        <v>88</v>
      </c>
      <c r="B80" s="43"/>
      <c r="C80" s="36"/>
      <c r="D80" s="44"/>
      <c r="E80" s="44"/>
      <c r="F80" s="38"/>
      <c r="G80" s="38"/>
      <c r="H80" s="423"/>
      <c r="I80" s="39"/>
      <c r="J80" s="40"/>
      <c r="K80" s="40"/>
    </row>
    <row r="81" spans="1:16" ht="126">
      <c r="A81" s="21" t="s">
        <v>89</v>
      </c>
      <c r="B81" s="263" t="s">
        <v>833</v>
      </c>
      <c r="C81" s="22" t="s">
        <v>18</v>
      </c>
      <c r="D81" s="23">
        <v>40</v>
      </c>
      <c r="E81" s="48"/>
      <c r="F81" s="46"/>
      <c r="G81" s="329"/>
      <c r="H81" s="421"/>
      <c r="I81" s="25">
        <f t="shared" si="3"/>
        <v>0</v>
      </c>
      <c r="J81" s="24">
        <f t="shared" si="4"/>
        <v>0</v>
      </c>
      <c r="K81" s="24">
        <f t="shared" si="5"/>
        <v>0</v>
      </c>
    </row>
    <row r="82" spans="1:16" ht="136.35" customHeight="1">
      <c r="A82" s="21" t="s">
        <v>90</v>
      </c>
      <c r="B82" s="263" t="s">
        <v>834</v>
      </c>
      <c r="C82" s="22" t="s">
        <v>18</v>
      </c>
      <c r="D82" s="45">
        <v>60</v>
      </c>
      <c r="E82" s="49"/>
      <c r="F82" s="24"/>
      <c r="G82" s="329"/>
      <c r="H82" s="421"/>
      <c r="I82" s="25">
        <f t="shared" si="3"/>
        <v>0</v>
      </c>
      <c r="J82" s="24">
        <f t="shared" si="4"/>
        <v>0</v>
      </c>
      <c r="K82" s="24">
        <f t="shared" si="5"/>
        <v>0</v>
      </c>
    </row>
    <row r="83" spans="1:16" ht="131.1" customHeight="1">
      <c r="A83" s="244" t="s">
        <v>91</v>
      </c>
      <c r="B83" s="244" t="s">
        <v>808</v>
      </c>
      <c r="C83" s="258" t="s">
        <v>18</v>
      </c>
      <c r="D83" s="259">
        <v>20</v>
      </c>
      <c r="E83" s="259"/>
      <c r="F83" s="246"/>
      <c r="G83" s="247"/>
      <c r="H83" s="424"/>
      <c r="I83" s="248">
        <f t="shared" si="3"/>
        <v>0</v>
      </c>
      <c r="J83" s="246">
        <f t="shared" si="4"/>
        <v>0</v>
      </c>
      <c r="K83" s="246">
        <f t="shared" si="5"/>
        <v>0</v>
      </c>
      <c r="L83" s="254"/>
      <c r="M83" s="254"/>
      <c r="N83" s="254"/>
      <c r="O83" s="254"/>
      <c r="P83" s="254"/>
    </row>
    <row r="84" spans="1:16">
      <c r="A84" s="27" t="s">
        <v>92</v>
      </c>
      <c r="B84" s="21"/>
      <c r="C84" s="22"/>
      <c r="D84" s="23"/>
      <c r="E84" s="23"/>
      <c r="F84" s="24"/>
      <c r="G84" s="29"/>
      <c r="H84" s="422"/>
      <c r="I84" s="25"/>
      <c r="J84" s="30">
        <f>SUM(J81:J83)</f>
        <v>0</v>
      </c>
      <c r="K84" s="30">
        <f>SUM(K81:K83)</f>
        <v>0</v>
      </c>
    </row>
    <row r="85" spans="1:16">
      <c r="A85" s="36" t="s">
        <v>93</v>
      </c>
      <c r="B85" s="43"/>
      <c r="C85" s="36"/>
      <c r="D85" s="44"/>
      <c r="E85" s="44"/>
      <c r="F85" s="38"/>
      <c r="G85" s="38"/>
      <c r="H85" s="423"/>
      <c r="I85" s="39"/>
      <c r="J85" s="40"/>
      <c r="K85" s="40"/>
    </row>
    <row r="86" spans="1:16" ht="78.75">
      <c r="A86" s="22"/>
      <c r="B86" s="50" t="s">
        <v>94</v>
      </c>
      <c r="C86" s="94"/>
      <c r="D86" s="51"/>
      <c r="E86" s="51"/>
      <c r="F86" s="52"/>
      <c r="G86" s="29"/>
      <c r="H86" s="427"/>
      <c r="I86" s="25"/>
      <c r="J86" s="24"/>
      <c r="K86" s="24"/>
    </row>
    <row r="87" spans="1:16" ht="31.5">
      <c r="A87" s="53" t="s">
        <v>95</v>
      </c>
      <c r="B87" s="53"/>
      <c r="C87" s="54" t="s">
        <v>18</v>
      </c>
      <c r="D87" s="51">
        <v>4000</v>
      </c>
      <c r="E87" s="51"/>
      <c r="F87" s="52"/>
      <c r="G87" s="295"/>
      <c r="H87" s="427"/>
      <c r="I87" s="25">
        <f t="shared" si="3"/>
        <v>0</v>
      </c>
      <c r="J87" s="24">
        <f t="shared" si="4"/>
        <v>0</v>
      </c>
      <c r="K87" s="24">
        <f t="shared" si="5"/>
        <v>0</v>
      </c>
    </row>
    <row r="88" spans="1:16" ht="31.5">
      <c r="A88" s="53" t="s">
        <v>96</v>
      </c>
      <c r="B88" s="53"/>
      <c r="C88" s="54" t="s">
        <v>18</v>
      </c>
      <c r="D88" s="51">
        <v>1000</v>
      </c>
      <c r="E88" s="51"/>
      <c r="F88" s="55"/>
      <c r="G88" s="29"/>
      <c r="H88" s="427"/>
      <c r="I88" s="25">
        <f t="shared" si="3"/>
        <v>0</v>
      </c>
      <c r="J88" s="24">
        <f t="shared" si="4"/>
        <v>0</v>
      </c>
      <c r="K88" s="24">
        <f t="shared" si="5"/>
        <v>0</v>
      </c>
    </row>
    <row r="89" spans="1:16" ht="31.5">
      <c r="A89" s="53" t="s">
        <v>97</v>
      </c>
      <c r="B89" s="53"/>
      <c r="C89" s="54" t="s">
        <v>18</v>
      </c>
      <c r="D89" s="51">
        <v>1000</v>
      </c>
      <c r="E89" s="51"/>
      <c r="F89" s="55"/>
      <c r="G89" s="295"/>
      <c r="H89" s="427"/>
      <c r="I89" s="25">
        <f t="shared" si="3"/>
        <v>0</v>
      </c>
      <c r="J89" s="24">
        <f t="shared" si="4"/>
        <v>0</v>
      </c>
      <c r="K89" s="24">
        <f t="shared" si="5"/>
        <v>0</v>
      </c>
    </row>
    <row r="90" spans="1:16">
      <c r="A90" s="27" t="s">
        <v>98</v>
      </c>
      <c r="B90" s="21"/>
      <c r="C90" s="22"/>
      <c r="D90" s="23"/>
      <c r="E90" s="23"/>
      <c r="F90" s="24"/>
      <c r="G90" s="29"/>
      <c r="H90" s="427"/>
      <c r="I90" s="25"/>
      <c r="J90" s="30">
        <f>SUM(J87:J89)</f>
        <v>0</v>
      </c>
      <c r="K90" s="30">
        <f>SUM(K87:K89)</f>
        <v>0</v>
      </c>
    </row>
    <row r="91" spans="1:16">
      <c r="A91" s="36" t="s">
        <v>809</v>
      </c>
      <c r="B91" s="43"/>
      <c r="C91" s="36"/>
      <c r="D91" s="44"/>
      <c r="E91" s="44"/>
      <c r="F91" s="38"/>
      <c r="G91" s="38"/>
      <c r="H91" s="423"/>
      <c r="I91" s="39"/>
      <c r="J91" s="40"/>
      <c r="K91" s="40"/>
    </row>
    <row r="92" spans="1:16" ht="47.25">
      <c r="A92" s="21" t="s">
        <v>99</v>
      </c>
      <c r="B92" s="21" t="s">
        <v>100</v>
      </c>
      <c r="C92" s="22" t="s">
        <v>18</v>
      </c>
      <c r="D92" s="256">
        <v>3200</v>
      </c>
      <c r="E92" s="45"/>
      <c r="F92" s="46"/>
      <c r="G92" s="326"/>
      <c r="H92" s="421"/>
      <c r="I92" s="25">
        <f t="shared" si="3"/>
        <v>0</v>
      </c>
      <c r="J92" s="24">
        <f t="shared" si="4"/>
        <v>0</v>
      </c>
      <c r="K92" s="24">
        <f t="shared" si="5"/>
        <v>0</v>
      </c>
    </row>
    <row r="93" spans="1:16">
      <c r="A93" s="27" t="s">
        <v>101</v>
      </c>
      <c r="B93" s="21"/>
      <c r="C93" s="22"/>
      <c r="D93" s="23"/>
      <c r="E93" s="23"/>
      <c r="F93" s="24"/>
      <c r="G93" s="29"/>
      <c r="H93" s="422"/>
      <c r="I93" s="25"/>
      <c r="J93" s="30">
        <f>SUM(J92:J92)</f>
        <v>0</v>
      </c>
      <c r="K93" s="30">
        <f>SUM(K92:K92)</f>
        <v>0</v>
      </c>
    </row>
    <row r="94" spans="1:16">
      <c r="A94" s="36" t="s">
        <v>102</v>
      </c>
      <c r="B94" s="41"/>
      <c r="C94" s="56"/>
      <c r="D94" s="42"/>
      <c r="E94" s="42"/>
      <c r="F94" s="40"/>
      <c r="G94" s="38"/>
      <c r="H94" s="423"/>
      <c r="I94" s="39"/>
      <c r="J94" s="40"/>
      <c r="K94" s="40"/>
    </row>
    <row r="95" spans="1:16" ht="63">
      <c r="A95" s="21" t="s">
        <v>103</v>
      </c>
      <c r="B95" s="21" t="s">
        <v>104</v>
      </c>
      <c r="C95" s="22" t="s">
        <v>18</v>
      </c>
      <c r="D95" s="23">
        <v>60</v>
      </c>
      <c r="E95" s="23"/>
      <c r="F95" s="46"/>
      <c r="G95" s="326"/>
      <c r="H95" s="428"/>
      <c r="I95" s="25">
        <f t="shared" si="3"/>
        <v>0</v>
      </c>
      <c r="J95" s="24">
        <f t="shared" si="4"/>
        <v>0</v>
      </c>
      <c r="K95" s="24">
        <f t="shared" si="5"/>
        <v>0</v>
      </c>
    </row>
    <row r="96" spans="1:16">
      <c r="A96" s="27" t="s">
        <v>105</v>
      </c>
      <c r="B96" s="22"/>
      <c r="C96" s="22"/>
      <c r="D96" s="23"/>
      <c r="E96" s="23"/>
      <c r="F96" s="24"/>
      <c r="G96" s="29"/>
      <c r="H96" s="422"/>
      <c r="I96" s="25"/>
      <c r="J96" s="30">
        <f>SUM(J95)</f>
        <v>0</v>
      </c>
      <c r="K96" s="30">
        <f>SUM(K95)</f>
        <v>0</v>
      </c>
    </row>
    <row r="97" spans="1:11">
      <c r="A97" s="36" t="s">
        <v>106</v>
      </c>
      <c r="B97" s="43"/>
      <c r="C97" s="36"/>
      <c r="D97" s="44"/>
      <c r="E97" s="44"/>
      <c r="F97" s="38"/>
      <c r="G97" s="38"/>
      <c r="H97" s="423"/>
      <c r="I97" s="39"/>
      <c r="J97" s="40"/>
      <c r="K97" s="40"/>
    </row>
    <row r="98" spans="1:11" ht="178.35" customHeight="1">
      <c r="A98" s="21" t="s">
        <v>107</v>
      </c>
      <c r="B98" s="57" t="s">
        <v>108</v>
      </c>
      <c r="C98" s="22"/>
      <c r="D98" s="60"/>
      <c r="E98" s="23"/>
      <c r="F98" s="24"/>
      <c r="G98" s="29"/>
      <c r="H98" s="420"/>
      <c r="I98" s="25"/>
      <c r="J98" s="24"/>
      <c r="K98" s="24"/>
    </row>
    <row r="99" spans="1:11">
      <c r="A99" s="58" t="s">
        <v>109</v>
      </c>
      <c r="B99" s="21"/>
      <c r="C99" s="22" t="s">
        <v>18</v>
      </c>
      <c r="D99" s="60">
        <v>23000</v>
      </c>
      <c r="E99" s="23"/>
      <c r="F99" s="24"/>
      <c r="G99" s="326"/>
      <c r="H99" s="421"/>
      <c r="I99" s="25">
        <f t="shared" ref="I99:I104" si="6">G99+(G99*H99/100)</f>
        <v>0</v>
      </c>
      <c r="J99" s="24">
        <f t="shared" ref="J99:J104" si="7">D99*G99</f>
        <v>0</v>
      </c>
      <c r="K99" s="24">
        <f t="shared" ref="K99:K104" si="8">D99*I99</f>
        <v>0</v>
      </c>
    </row>
    <row r="100" spans="1:11">
      <c r="A100" s="21" t="s">
        <v>110</v>
      </c>
      <c r="B100" s="21"/>
      <c r="C100" s="22" t="s">
        <v>18</v>
      </c>
      <c r="D100" s="60">
        <v>1400</v>
      </c>
      <c r="E100" s="23"/>
      <c r="F100" s="59"/>
      <c r="G100" s="326"/>
      <c r="H100" s="421"/>
      <c r="I100" s="25">
        <f t="shared" si="6"/>
        <v>0</v>
      </c>
      <c r="J100" s="24">
        <f t="shared" si="7"/>
        <v>0</v>
      </c>
      <c r="K100" s="24">
        <f t="shared" si="8"/>
        <v>0</v>
      </c>
    </row>
    <row r="101" spans="1:11">
      <c r="A101" s="21" t="s">
        <v>111</v>
      </c>
      <c r="B101" s="21"/>
      <c r="C101" s="22" t="s">
        <v>18</v>
      </c>
      <c r="D101" s="60">
        <v>8000</v>
      </c>
      <c r="E101" s="23"/>
      <c r="F101" s="59"/>
      <c r="G101" s="326"/>
      <c r="H101" s="421"/>
      <c r="I101" s="25">
        <f t="shared" si="6"/>
        <v>0</v>
      </c>
      <c r="J101" s="24">
        <f t="shared" si="7"/>
        <v>0</v>
      </c>
      <c r="K101" s="24">
        <f t="shared" si="8"/>
        <v>0</v>
      </c>
    </row>
    <row r="102" spans="1:11">
      <c r="A102" s="21" t="s">
        <v>112</v>
      </c>
      <c r="B102" s="21"/>
      <c r="C102" s="22" t="s">
        <v>18</v>
      </c>
      <c r="D102" s="60">
        <v>100</v>
      </c>
      <c r="E102" s="23"/>
      <c r="F102" s="59"/>
      <c r="G102" s="326"/>
      <c r="H102" s="421"/>
      <c r="I102" s="25">
        <f t="shared" si="6"/>
        <v>0</v>
      </c>
      <c r="J102" s="24">
        <f t="shared" si="7"/>
        <v>0</v>
      </c>
      <c r="K102" s="24">
        <f t="shared" si="8"/>
        <v>0</v>
      </c>
    </row>
    <row r="103" spans="1:11">
      <c r="A103" s="21" t="s">
        <v>113</v>
      </c>
      <c r="B103" s="21"/>
      <c r="C103" s="22" t="s">
        <v>18</v>
      </c>
      <c r="D103" s="60">
        <v>400</v>
      </c>
      <c r="E103" s="23"/>
      <c r="F103" s="59"/>
      <c r="G103" s="326"/>
      <c r="H103" s="421"/>
      <c r="I103" s="25">
        <f t="shared" si="6"/>
        <v>0</v>
      </c>
      <c r="J103" s="24">
        <f t="shared" si="7"/>
        <v>0</v>
      </c>
      <c r="K103" s="24">
        <f t="shared" si="8"/>
        <v>0</v>
      </c>
    </row>
    <row r="104" spans="1:11">
      <c r="A104" s="21" t="s">
        <v>114</v>
      </c>
      <c r="B104" s="21"/>
      <c r="C104" s="22" t="s">
        <v>18</v>
      </c>
      <c r="D104" s="60">
        <v>500</v>
      </c>
      <c r="E104" s="23"/>
      <c r="F104" s="59"/>
      <c r="G104" s="326"/>
      <c r="H104" s="421"/>
      <c r="I104" s="25">
        <f t="shared" si="6"/>
        <v>0</v>
      </c>
      <c r="J104" s="24">
        <f t="shared" si="7"/>
        <v>0</v>
      </c>
      <c r="K104" s="24">
        <f t="shared" si="8"/>
        <v>0</v>
      </c>
    </row>
    <row r="105" spans="1:11">
      <c r="A105" s="27" t="s">
        <v>115</v>
      </c>
      <c r="B105" s="22"/>
      <c r="C105" s="22"/>
      <c r="D105" s="60"/>
      <c r="E105" s="23"/>
      <c r="F105" s="46"/>
      <c r="G105" s="29"/>
      <c r="H105" s="422"/>
      <c r="I105" s="25"/>
      <c r="J105" s="30">
        <f>SUM(J99:J104)</f>
        <v>0</v>
      </c>
      <c r="K105" s="30">
        <f>SUM(K99:K104)</f>
        <v>0</v>
      </c>
    </row>
    <row r="106" spans="1:11">
      <c r="A106" s="36" t="s">
        <v>116</v>
      </c>
      <c r="B106" s="43"/>
      <c r="C106" s="56"/>
      <c r="D106" s="42"/>
      <c r="E106" s="42"/>
      <c r="F106" s="40"/>
      <c r="G106" s="38"/>
      <c r="H106" s="423"/>
      <c r="I106" s="39"/>
      <c r="J106" s="40"/>
      <c r="K106" s="40"/>
    </row>
    <row r="107" spans="1:11" ht="252" customHeight="1">
      <c r="A107" s="22"/>
      <c r="B107" s="61" t="s">
        <v>117</v>
      </c>
      <c r="C107" s="22"/>
      <c r="D107" s="23"/>
      <c r="E107" s="23"/>
      <c r="F107" s="24"/>
      <c r="G107" s="29"/>
      <c r="H107" s="420"/>
      <c r="I107" s="25"/>
      <c r="J107" s="24"/>
      <c r="K107" s="24"/>
    </row>
    <row r="108" spans="1:11" ht="31.5">
      <c r="A108" s="21" t="s">
        <v>118</v>
      </c>
      <c r="B108" s="62"/>
      <c r="C108" s="63" t="s">
        <v>18</v>
      </c>
      <c r="D108" s="64">
        <v>1200</v>
      </c>
      <c r="E108" s="64"/>
      <c r="F108" s="65"/>
      <c r="G108" s="326"/>
      <c r="H108" s="421"/>
      <c r="I108" s="25">
        <f>G108+(G108*H108/100)</f>
        <v>0</v>
      </c>
      <c r="J108" s="24">
        <f>D108*G108</f>
        <v>0</v>
      </c>
      <c r="K108" s="24">
        <f>D108*I108</f>
        <v>0</v>
      </c>
    </row>
    <row r="109" spans="1:11" ht="31.5">
      <c r="A109" s="21" t="s">
        <v>119</v>
      </c>
      <c r="B109" s="62"/>
      <c r="C109" s="63" t="s">
        <v>18</v>
      </c>
      <c r="D109" s="64">
        <v>7000</v>
      </c>
      <c r="E109" s="64"/>
      <c r="F109" s="65"/>
      <c r="G109" s="326"/>
      <c r="H109" s="421"/>
      <c r="I109" s="25">
        <f>G109+(G109*H109/100)</f>
        <v>0</v>
      </c>
      <c r="J109" s="24">
        <f>D109*G109</f>
        <v>0</v>
      </c>
      <c r="K109" s="24">
        <f>D109*I109</f>
        <v>0</v>
      </c>
    </row>
    <row r="110" spans="1:11">
      <c r="A110" s="27" t="s">
        <v>120</v>
      </c>
      <c r="B110" s="22"/>
      <c r="C110" s="22"/>
      <c r="D110" s="23"/>
      <c r="E110" s="23"/>
      <c r="F110" s="46"/>
      <c r="G110" s="29"/>
      <c r="H110" s="422"/>
      <c r="I110" s="25"/>
      <c r="J110" s="30">
        <f>SUM(J108:J109)</f>
        <v>0</v>
      </c>
      <c r="K110" s="30">
        <f>SUM(K108:K109)</f>
        <v>0</v>
      </c>
    </row>
    <row r="111" spans="1:11" ht="18.600000000000001" customHeight="1">
      <c r="A111" s="36" t="s">
        <v>121</v>
      </c>
      <c r="B111" s="43"/>
      <c r="C111" s="56"/>
      <c r="D111" s="42"/>
      <c r="E111" s="42"/>
      <c r="F111" s="40"/>
      <c r="G111" s="38"/>
      <c r="H111" s="423"/>
      <c r="I111" s="39"/>
      <c r="J111" s="40"/>
      <c r="K111" s="40"/>
    </row>
    <row r="112" spans="1:11" ht="149.44999999999999" customHeight="1">
      <c r="A112" s="22"/>
      <c r="B112" s="58" t="s">
        <v>122</v>
      </c>
      <c r="C112" s="22"/>
      <c r="D112" s="23"/>
      <c r="E112" s="23"/>
      <c r="F112" s="24"/>
      <c r="G112" s="29"/>
      <c r="H112" s="420"/>
      <c r="I112" s="25"/>
      <c r="J112" s="24"/>
      <c r="K112" s="24"/>
    </row>
    <row r="113" spans="1:11">
      <c r="A113" s="21" t="s">
        <v>123</v>
      </c>
      <c r="B113" s="21"/>
      <c r="C113" s="63" t="s">
        <v>18</v>
      </c>
      <c r="D113" s="64">
        <v>300</v>
      </c>
      <c r="E113" s="64"/>
      <c r="F113" s="65"/>
      <c r="G113" s="29"/>
      <c r="H113" s="420"/>
      <c r="I113" s="25">
        <f>G113+(G113*H113/100)</f>
        <v>0</v>
      </c>
      <c r="J113" s="24">
        <f>D113*G113</f>
        <v>0</v>
      </c>
      <c r="K113" s="24">
        <f>D113*I113</f>
        <v>0</v>
      </c>
    </row>
    <row r="114" spans="1:11">
      <c r="A114" s="21" t="s">
        <v>124</v>
      </c>
      <c r="B114" s="21"/>
      <c r="C114" s="63" t="s">
        <v>18</v>
      </c>
      <c r="D114" s="64">
        <v>200</v>
      </c>
      <c r="E114" s="64"/>
      <c r="F114" s="65"/>
      <c r="G114" s="29"/>
      <c r="H114" s="420"/>
      <c r="I114" s="25">
        <f>G114+(G114*H114/100)</f>
        <v>0</v>
      </c>
      <c r="J114" s="24">
        <f>D114*G114</f>
        <v>0</v>
      </c>
      <c r="K114" s="24">
        <f>D114*I114</f>
        <v>0</v>
      </c>
    </row>
    <row r="115" spans="1:11">
      <c r="A115" s="27" t="s">
        <v>125</v>
      </c>
      <c r="B115" s="22"/>
      <c r="C115" s="22"/>
      <c r="D115" s="23"/>
      <c r="E115" s="23"/>
      <c r="F115" s="24"/>
      <c r="G115" s="29"/>
      <c r="H115" s="422"/>
      <c r="I115" s="25"/>
      <c r="J115" s="30">
        <f>SUM(J113:J114)</f>
        <v>0</v>
      </c>
      <c r="K115" s="30">
        <f>SUM(K113:K114)</f>
        <v>0</v>
      </c>
    </row>
    <row r="116" spans="1:11">
      <c r="A116" s="36" t="s">
        <v>126</v>
      </c>
      <c r="B116" s="43"/>
      <c r="C116" s="56"/>
      <c r="D116" s="42"/>
      <c r="E116" s="42"/>
      <c r="F116" s="40"/>
      <c r="G116" s="38"/>
      <c r="H116" s="423"/>
      <c r="I116" s="39"/>
      <c r="J116" s="40"/>
      <c r="K116" s="40"/>
    </row>
    <row r="117" spans="1:11" ht="114.6" customHeight="1">
      <c r="A117" s="21" t="s">
        <v>127</v>
      </c>
      <c r="B117" s="21" t="s">
        <v>128</v>
      </c>
      <c r="C117" s="22" t="s">
        <v>18</v>
      </c>
      <c r="D117" s="23">
        <v>2700</v>
      </c>
      <c r="E117" s="23"/>
      <c r="F117" s="24"/>
      <c r="G117" s="331"/>
      <c r="H117" s="429"/>
      <c r="I117" s="25">
        <f>G117+(G117*H117/100)</f>
        <v>0</v>
      </c>
      <c r="J117" s="24">
        <f>D117*G117</f>
        <v>0</v>
      </c>
      <c r="K117" s="24">
        <f>D117*I117</f>
        <v>0</v>
      </c>
    </row>
    <row r="118" spans="1:11" ht="92.1" customHeight="1">
      <c r="A118" s="21" t="s">
        <v>129</v>
      </c>
      <c r="B118" s="21" t="s">
        <v>130</v>
      </c>
      <c r="C118" s="22" t="s">
        <v>18</v>
      </c>
      <c r="D118" s="23">
        <v>100</v>
      </c>
      <c r="E118" s="23"/>
      <c r="F118" s="24"/>
      <c r="G118" s="29"/>
      <c r="H118" s="420"/>
      <c r="I118" s="25">
        <f>G118+(G118*H118/100)</f>
        <v>0</v>
      </c>
      <c r="J118" s="24">
        <f>D118*G118</f>
        <v>0</v>
      </c>
      <c r="K118" s="24">
        <f>D118*I118</f>
        <v>0</v>
      </c>
    </row>
    <row r="119" spans="1:11">
      <c r="A119" s="27" t="s">
        <v>131</v>
      </c>
      <c r="B119" s="22"/>
      <c r="C119" s="22"/>
      <c r="D119" s="23"/>
      <c r="E119" s="23"/>
      <c r="F119" s="24"/>
      <c r="G119" s="29"/>
      <c r="H119" s="422"/>
      <c r="I119" s="25"/>
      <c r="J119" s="30">
        <f>SUM(J117:J118)</f>
        <v>0</v>
      </c>
      <c r="K119" s="30">
        <f>SUM(K117:K118)</f>
        <v>0</v>
      </c>
    </row>
    <row r="120" spans="1:11">
      <c r="A120" s="36" t="s">
        <v>132</v>
      </c>
      <c r="B120" s="41"/>
      <c r="C120" s="56"/>
      <c r="D120" s="42"/>
      <c r="E120" s="42"/>
      <c r="F120" s="38"/>
      <c r="G120" s="38"/>
      <c r="H120" s="423"/>
      <c r="I120" s="39"/>
      <c r="J120" s="40"/>
      <c r="K120" s="40"/>
    </row>
    <row r="121" spans="1:11" ht="146.44999999999999" customHeight="1">
      <c r="A121" s="21" t="s">
        <v>133</v>
      </c>
      <c r="B121" s="21" t="s">
        <v>134</v>
      </c>
      <c r="C121" s="22" t="s">
        <v>18</v>
      </c>
      <c r="D121" s="45">
        <v>20</v>
      </c>
      <c r="E121" s="45"/>
      <c r="F121" s="66"/>
      <c r="G121" s="25"/>
      <c r="H121" s="430"/>
      <c r="I121" s="25">
        <f>G121+(G121*H121/100)</f>
        <v>0</v>
      </c>
      <c r="J121" s="24">
        <f>D121*G121</f>
        <v>0</v>
      </c>
      <c r="K121" s="24">
        <f>D121*I121</f>
        <v>0</v>
      </c>
    </row>
    <row r="122" spans="1:11">
      <c r="A122" s="27" t="s">
        <v>135</v>
      </c>
      <c r="B122" s="21"/>
      <c r="C122" s="22"/>
      <c r="D122" s="45"/>
      <c r="E122" s="45"/>
      <c r="F122" s="30"/>
      <c r="G122" s="29"/>
      <c r="H122" s="431"/>
      <c r="I122" s="25"/>
      <c r="J122" s="30">
        <f>SUM(J121)</f>
        <v>0</v>
      </c>
      <c r="K122" s="30">
        <f>SUM(K121)</f>
        <v>0</v>
      </c>
    </row>
    <row r="123" spans="1:11">
      <c r="A123" s="36" t="s">
        <v>136</v>
      </c>
      <c r="B123" s="41"/>
      <c r="C123" s="56"/>
      <c r="D123" s="42"/>
      <c r="E123" s="42"/>
      <c r="F123" s="38"/>
      <c r="G123" s="38"/>
      <c r="H123" s="423"/>
      <c r="I123" s="39"/>
      <c r="J123" s="40"/>
      <c r="K123" s="40"/>
    </row>
    <row r="124" spans="1:11" ht="171" customHeight="1">
      <c r="A124" s="22" t="s">
        <v>810</v>
      </c>
      <c r="B124" s="67" t="s">
        <v>811</v>
      </c>
      <c r="C124" s="68" t="s">
        <v>18</v>
      </c>
      <c r="D124" s="45">
        <v>20</v>
      </c>
      <c r="E124" s="45"/>
      <c r="F124" s="69"/>
      <c r="G124" s="295"/>
      <c r="H124" s="432"/>
      <c r="I124" s="25">
        <f>G124+(G124*H124/100)</f>
        <v>0</v>
      </c>
      <c r="J124" s="24">
        <f>D124*G124</f>
        <v>0</v>
      </c>
      <c r="K124" s="24">
        <f>D124*I124</f>
        <v>0</v>
      </c>
    </row>
    <row r="125" spans="1:11" ht="183.6" customHeight="1">
      <c r="A125" s="260" t="s">
        <v>812</v>
      </c>
      <c r="B125" s="261" t="s">
        <v>813</v>
      </c>
      <c r="C125" s="54" t="s">
        <v>18</v>
      </c>
      <c r="D125" s="45">
        <v>20</v>
      </c>
      <c r="E125" s="45"/>
      <c r="F125" s="69"/>
      <c r="G125" s="295"/>
      <c r="H125" s="432"/>
      <c r="I125" s="25">
        <f>G125+(G125*H125/100)</f>
        <v>0</v>
      </c>
      <c r="J125" s="24">
        <f>D125*G125</f>
        <v>0</v>
      </c>
      <c r="K125" s="24">
        <f>D125*I125</f>
        <v>0</v>
      </c>
    </row>
    <row r="126" spans="1:11" ht="173.25">
      <c r="A126" s="260" t="s">
        <v>814</v>
      </c>
      <c r="B126" s="67" t="s">
        <v>815</v>
      </c>
      <c r="C126" s="54" t="s">
        <v>18</v>
      </c>
      <c r="D126" s="45">
        <v>20</v>
      </c>
      <c r="E126" s="45"/>
      <c r="F126" s="69"/>
      <c r="G126" s="295"/>
      <c r="H126" s="432"/>
      <c r="I126" s="25">
        <f>G126+(G126*H126/100)</f>
        <v>0</v>
      </c>
      <c r="J126" s="24">
        <f>D126*G126</f>
        <v>0</v>
      </c>
      <c r="K126" s="24">
        <f>D126*I126</f>
        <v>0</v>
      </c>
    </row>
    <row r="127" spans="1:11">
      <c r="A127" s="27" t="s">
        <v>137</v>
      </c>
      <c r="B127" s="70"/>
      <c r="C127" s="22"/>
      <c r="D127" s="45"/>
      <c r="E127" s="45"/>
      <c r="F127" s="30"/>
      <c r="G127" s="29"/>
      <c r="H127" s="431"/>
      <c r="I127" s="25"/>
      <c r="J127" s="30">
        <f>SUM(J124:J126)</f>
        <v>0</v>
      </c>
      <c r="K127" s="30">
        <f>SUM(K124:K126)</f>
        <v>0</v>
      </c>
    </row>
    <row r="128" spans="1:11">
      <c r="A128" s="36" t="s">
        <v>138</v>
      </c>
      <c r="B128" s="41"/>
      <c r="C128" s="56"/>
      <c r="D128" s="42"/>
      <c r="E128" s="42"/>
      <c r="F128" s="38"/>
      <c r="G128" s="38"/>
      <c r="H128" s="423"/>
      <c r="I128" s="39"/>
      <c r="J128" s="40"/>
      <c r="K128" s="40"/>
    </row>
    <row r="129" spans="1:11" ht="408.6" customHeight="1">
      <c r="A129" s="262" t="s">
        <v>816</v>
      </c>
      <c r="B129" s="344" t="s">
        <v>139</v>
      </c>
      <c r="C129" s="22" t="s">
        <v>18</v>
      </c>
      <c r="D129" s="23">
        <v>100</v>
      </c>
      <c r="E129" s="23"/>
      <c r="F129" s="24"/>
      <c r="G129" s="295"/>
      <c r="H129" s="433"/>
      <c r="I129" s="25">
        <f>G129+(G129*H129/100)</f>
        <v>0</v>
      </c>
      <c r="J129" s="24">
        <f>D129*G129</f>
        <v>0</v>
      </c>
      <c r="K129" s="24">
        <f>D129*I129</f>
        <v>0</v>
      </c>
    </row>
    <row r="130" spans="1:11" ht="409.35" customHeight="1">
      <c r="A130" s="71" t="s">
        <v>818</v>
      </c>
      <c r="B130" s="344" t="s">
        <v>140</v>
      </c>
      <c r="C130" s="22" t="s">
        <v>18</v>
      </c>
      <c r="D130" s="23">
        <v>100</v>
      </c>
      <c r="E130" s="23"/>
      <c r="F130" s="24"/>
      <c r="G130" s="29"/>
      <c r="H130" s="420"/>
      <c r="I130" s="25">
        <f>G130+(G130*H130/100)</f>
        <v>0</v>
      </c>
      <c r="J130" s="24">
        <f>D130*G130</f>
        <v>0</v>
      </c>
      <c r="K130" s="24">
        <f>D130*I130</f>
        <v>0</v>
      </c>
    </row>
    <row r="131" spans="1:11" ht="204.75">
      <c r="A131" s="71" t="s">
        <v>819</v>
      </c>
      <c r="B131" s="296" t="s">
        <v>791</v>
      </c>
      <c r="C131" s="22" t="s">
        <v>18</v>
      </c>
      <c r="D131" s="23">
        <v>40</v>
      </c>
      <c r="E131" s="23"/>
      <c r="F131" s="24"/>
      <c r="G131" s="295"/>
      <c r="H131" s="420"/>
      <c r="I131" s="25">
        <f>G131+(G131*H131/100)</f>
        <v>0</v>
      </c>
      <c r="J131" s="24">
        <f>D131*G131</f>
        <v>0</v>
      </c>
      <c r="K131" s="24">
        <f>D131*I131</f>
        <v>0</v>
      </c>
    </row>
    <row r="132" spans="1:11" ht="225" customHeight="1">
      <c r="A132" s="262" t="s">
        <v>817</v>
      </c>
      <c r="B132" s="296" t="s">
        <v>792</v>
      </c>
      <c r="C132" s="22" t="s">
        <v>18</v>
      </c>
      <c r="D132" s="23">
        <v>40</v>
      </c>
      <c r="E132" s="23"/>
      <c r="F132" s="24"/>
      <c r="G132" s="295"/>
      <c r="H132" s="420"/>
      <c r="I132" s="25">
        <f>G132+(G132*H132/100)</f>
        <v>0</v>
      </c>
      <c r="J132" s="24">
        <f>D132*G132</f>
        <v>0</v>
      </c>
      <c r="K132" s="24">
        <f>D132*I132</f>
        <v>0</v>
      </c>
    </row>
    <row r="133" spans="1:11">
      <c r="A133" s="27" t="s">
        <v>141</v>
      </c>
      <c r="B133" s="21"/>
      <c r="C133" s="22"/>
      <c r="D133" s="45"/>
      <c r="E133" s="45"/>
      <c r="F133" s="30"/>
      <c r="G133" s="295"/>
      <c r="H133" s="420"/>
      <c r="I133" s="25"/>
      <c r="J133" s="30">
        <f>SUM(J129:J132)</f>
        <v>0</v>
      </c>
      <c r="K133" s="30">
        <f>SUM(K129:K132)</f>
        <v>0</v>
      </c>
    </row>
    <row r="134" spans="1:11">
      <c r="A134" s="72" t="s">
        <v>142</v>
      </c>
      <c r="B134" s="73"/>
      <c r="C134" s="56"/>
      <c r="D134" s="42"/>
      <c r="E134" s="42"/>
      <c r="F134" s="40"/>
      <c r="G134" s="38"/>
      <c r="H134" s="423"/>
      <c r="I134" s="39"/>
      <c r="J134" s="40"/>
      <c r="K134" s="40"/>
    </row>
    <row r="135" spans="1:11" ht="377.1" customHeight="1">
      <c r="A135" s="71" t="s">
        <v>820</v>
      </c>
      <c r="B135" s="290" t="s">
        <v>918</v>
      </c>
      <c r="C135" s="22" t="s">
        <v>18</v>
      </c>
      <c r="D135" s="23">
        <v>20</v>
      </c>
      <c r="E135" s="23"/>
      <c r="F135" s="24"/>
      <c r="G135" s="295"/>
      <c r="H135" s="420"/>
      <c r="I135" s="25">
        <f>G135+(G135*H135/100)</f>
        <v>0</v>
      </c>
      <c r="J135" s="24">
        <f>D135*G135</f>
        <v>0</v>
      </c>
      <c r="K135" s="24">
        <f>D135*I135</f>
        <v>0</v>
      </c>
    </row>
    <row r="136" spans="1:11">
      <c r="A136" s="27" t="s">
        <v>143</v>
      </c>
      <c r="B136" s="21"/>
      <c r="C136" s="22"/>
      <c r="D136" s="45"/>
      <c r="E136" s="45"/>
      <c r="F136" s="30"/>
      <c r="G136" s="29"/>
      <c r="H136" s="431"/>
      <c r="I136" s="25"/>
      <c r="J136" s="30">
        <f>SUM(J135)</f>
        <v>0</v>
      </c>
      <c r="K136" s="30">
        <f>SUM(K135)</f>
        <v>0</v>
      </c>
    </row>
    <row r="137" spans="1:11">
      <c r="A137" s="36" t="s">
        <v>144</v>
      </c>
      <c r="B137" s="41"/>
      <c r="C137" s="56"/>
      <c r="D137" s="74"/>
      <c r="E137" s="74"/>
      <c r="F137" s="40"/>
      <c r="G137" s="40"/>
      <c r="H137" s="434"/>
      <c r="I137" s="39"/>
      <c r="J137" s="40"/>
      <c r="K137" s="40"/>
    </row>
    <row r="138" spans="1:11" ht="47.25">
      <c r="A138" s="21" t="s">
        <v>145</v>
      </c>
      <c r="B138" s="21" t="s">
        <v>146</v>
      </c>
      <c r="C138" s="22" t="s">
        <v>18</v>
      </c>
      <c r="D138" s="23">
        <v>20</v>
      </c>
      <c r="E138" s="23"/>
      <c r="F138" s="24"/>
      <c r="G138" s="326"/>
      <c r="H138" s="428"/>
      <c r="I138" s="25">
        <f>G138+(G138*H138/100)</f>
        <v>0</v>
      </c>
      <c r="J138" s="24">
        <f>D138*G138</f>
        <v>0</v>
      </c>
      <c r="K138" s="24">
        <f>D138*I138</f>
        <v>0</v>
      </c>
    </row>
    <row r="139" spans="1:11" ht="47.25">
      <c r="A139" s="21" t="s">
        <v>147</v>
      </c>
      <c r="B139" s="21" t="s">
        <v>148</v>
      </c>
      <c r="C139" s="22" t="s">
        <v>18</v>
      </c>
      <c r="D139" s="23">
        <v>40</v>
      </c>
      <c r="E139" s="23"/>
      <c r="F139" s="24"/>
      <c r="G139" s="326"/>
      <c r="H139" s="428"/>
      <c r="I139" s="25">
        <f>G139+(G139*H139/100)</f>
        <v>0</v>
      </c>
      <c r="J139" s="24">
        <f>D139*G139</f>
        <v>0</v>
      </c>
      <c r="K139" s="24">
        <f>D139*I139</f>
        <v>0</v>
      </c>
    </row>
    <row r="140" spans="1:11">
      <c r="A140" s="27" t="s">
        <v>149</v>
      </c>
      <c r="B140" s="21"/>
      <c r="C140" s="22"/>
      <c r="D140" s="45"/>
      <c r="E140" s="45"/>
      <c r="F140" s="30"/>
      <c r="G140" s="29"/>
      <c r="H140" s="431"/>
      <c r="I140" s="25"/>
      <c r="J140" s="30">
        <f>SUM(J138:J139)</f>
        <v>0</v>
      </c>
      <c r="K140" s="30">
        <f>SUM(K138:K139)</f>
        <v>0</v>
      </c>
    </row>
    <row r="141" spans="1:11">
      <c r="A141" s="36" t="s">
        <v>150</v>
      </c>
      <c r="B141" s="43"/>
      <c r="C141" s="36"/>
      <c r="D141" s="44"/>
      <c r="E141" s="44"/>
      <c r="F141" s="38"/>
      <c r="G141" s="40"/>
      <c r="H141" s="434"/>
      <c r="I141" s="39"/>
      <c r="J141" s="40"/>
      <c r="K141" s="40"/>
    </row>
    <row r="142" spans="1:11" ht="276" customHeight="1">
      <c r="A142" s="21" t="s">
        <v>151</v>
      </c>
      <c r="B142" s="61" t="s">
        <v>152</v>
      </c>
      <c r="C142" s="22" t="s">
        <v>18</v>
      </c>
      <c r="D142" s="23">
        <v>30000</v>
      </c>
      <c r="E142" s="23"/>
      <c r="F142" s="59"/>
      <c r="G142" s="326"/>
      <c r="H142" s="421"/>
      <c r="I142" s="25">
        <f>G142+(G142*H142/100)</f>
        <v>0</v>
      </c>
      <c r="J142" s="24">
        <f>D142*G142</f>
        <v>0</v>
      </c>
      <c r="K142" s="24">
        <f>D142*I142</f>
        <v>0</v>
      </c>
    </row>
    <row r="143" spans="1:11" ht="285" customHeight="1">
      <c r="A143" s="21" t="s">
        <v>153</v>
      </c>
      <c r="B143" s="291" t="s">
        <v>154</v>
      </c>
      <c r="C143" s="22" t="s">
        <v>18</v>
      </c>
      <c r="D143" s="23">
        <v>10000</v>
      </c>
      <c r="E143" s="23"/>
      <c r="F143" s="24"/>
      <c r="G143" s="329"/>
      <c r="H143" s="419"/>
      <c r="I143" s="25">
        <f>G143+(G143*H143/100)</f>
        <v>0</v>
      </c>
      <c r="J143" s="24">
        <f>D143*G143</f>
        <v>0</v>
      </c>
      <c r="K143" s="24">
        <f>D143*I143</f>
        <v>0</v>
      </c>
    </row>
    <row r="144" spans="1:11">
      <c r="A144" s="27" t="s">
        <v>155</v>
      </c>
      <c r="B144" s="22"/>
      <c r="C144" s="22"/>
      <c r="D144" s="45"/>
      <c r="E144" s="45"/>
      <c r="F144" s="30"/>
      <c r="G144" s="29"/>
      <c r="H144" s="431"/>
      <c r="I144" s="25"/>
      <c r="J144" s="30">
        <f>SUM(J142:J143)</f>
        <v>0</v>
      </c>
      <c r="K144" s="30">
        <f>SUM(K142:K143)</f>
        <v>0</v>
      </c>
    </row>
    <row r="145" spans="1:11">
      <c r="A145" s="36" t="s">
        <v>156</v>
      </c>
      <c r="B145" s="43"/>
      <c r="C145" s="36"/>
      <c r="D145" s="44"/>
      <c r="E145" s="44"/>
      <c r="F145" s="38"/>
      <c r="G145" s="38"/>
      <c r="H145" s="423"/>
      <c r="I145" s="39"/>
      <c r="J145" s="40"/>
      <c r="K145" s="40"/>
    </row>
    <row r="146" spans="1:11" ht="78.75">
      <c r="A146" s="21" t="s">
        <v>157</v>
      </c>
      <c r="B146" s="61" t="s">
        <v>158</v>
      </c>
      <c r="C146" s="22"/>
      <c r="D146" s="23">
        <v>1000</v>
      </c>
      <c r="E146" s="23"/>
      <c r="F146" s="24"/>
      <c r="G146" s="295"/>
      <c r="H146" s="422"/>
      <c r="I146" s="25">
        <f>G146+(G146*H146/100)</f>
        <v>0</v>
      </c>
      <c r="J146" s="24">
        <f>D146*G146</f>
        <v>0</v>
      </c>
      <c r="K146" s="24">
        <f>D146*I146</f>
        <v>0</v>
      </c>
    </row>
    <row r="147" spans="1:11">
      <c r="A147" s="27" t="s">
        <v>159</v>
      </c>
      <c r="B147" s="22"/>
      <c r="C147" s="22"/>
      <c r="D147" s="45"/>
      <c r="E147" s="45"/>
      <c r="F147" s="30"/>
      <c r="G147" s="29"/>
      <c r="H147" s="431"/>
      <c r="I147" s="25"/>
      <c r="J147" s="30">
        <f>SUM(J146)</f>
        <v>0</v>
      </c>
      <c r="K147" s="30">
        <f>SUM(K146)</f>
        <v>0</v>
      </c>
    </row>
    <row r="148" spans="1:11">
      <c r="A148" s="75" t="s">
        <v>160</v>
      </c>
      <c r="B148" s="75"/>
      <c r="C148" s="75"/>
      <c r="D148" s="76"/>
      <c r="E148" s="76"/>
      <c r="F148" s="77"/>
      <c r="G148" s="38"/>
      <c r="H148" s="423"/>
      <c r="I148" s="39"/>
      <c r="J148" s="40"/>
      <c r="K148" s="40"/>
    </row>
    <row r="149" spans="1:11">
      <c r="A149" s="21" t="s">
        <v>161</v>
      </c>
      <c r="B149" s="22"/>
      <c r="C149" s="22" t="s">
        <v>18</v>
      </c>
      <c r="D149" s="45">
        <v>100</v>
      </c>
      <c r="E149" s="45"/>
      <c r="F149" s="24"/>
      <c r="G149" s="29"/>
      <c r="H149" s="435"/>
      <c r="I149" s="25">
        <f>G149+(G149*H149/100)</f>
        <v>0</v>
      </c>
      <c r="J149" s="24">
        <f>D149*G149</f>
        <v>0</v>
      </c>
      <c r="K149" s="24">
        <f>D149*I149</f>
        <v>0</v>
      </c>
    </row>
    <row r="150" spans="1:11" ht="126">
      <c r="A150" s="27"/>
      <c r="B150" s="21" t="s">
        <v>162</v>
      </c>
      <c r="C150" s="22"/>
      <c r="D150" s="45"/>
      <c r="E150" s="45"/>
      <c r="F150" s="30"/>
      <c r="G150" s="29"/>
      <c r="H150" s="431"/>
      <c r="I150" s="25"/>
      <c r="J150" s="24"/>
      <c r="K150" s="24"/>
    </row>
    <row r="151" spans="1:11">
      <c r="A151" s="27" t="s">
        <v>163</v>
      </c>
      <c r="B151" s="21"/>
      <c r="C151" s="22"/>
      <c r="D151" s="45"/>
      <c r="E151" s="45"/>
      <c r="F151" s="30"/>
      <c r="G151" s="29"/>
      <c r="H151" s="431"/>
      <c r="I151" s="25"/>
      <c r="J151" s="30">
        <f>SUM(J149)</f>
        <v>0</v>
      </c>
      <c r="K151" s="30">
        <f>SUM(K149)</f>
        <v>0</v>
      </c>
    </row>
    <row r="152" spans="1:11">
      <c r="A152" s="36" t="s">
        <v>164</v>
      </c>
      <c r="B152" s="43"/>
      <c r="C152" s="36"/>
      <c r="D152" s="44"/>
      <c r="E152" s="44"/>
      <c r="F152" s="38"/>
      <c r="G152" s="38"/>
      <c r="H152" s="423"/>
      <c r="I152" s="39"/>
      <c r="J152" s="40"/>
      <c r="K152" s="40"/>
    </row>
    <row r="153" spans="1:11" ht="47.25">
      <c r="A153" s="21" t="s">
        <v>165</v>
      </c>
      <c r="B153" s="21" t="s">
        <v>166</v>
      </c>
      <c r="C153" s="22" t="s">
        <v>18</v>
      </c>
      <c r="D153" s="45">
        <v>100</v>
      </c>
      <c r="E153" s="45"/>
      <c r="F153" s="24"/>
      <c r="G153" s="29"/>
      <c r="H153" s="420"/>
      <c r="I153" s="25">
        <f>G153+(G153*H153/100)</f>
        <v>0</v>
      </c>
      <c r="J153" s="24">
        <f>D153*G153</f>
        <v>0</v>
      </c>
      <c r="K153" s="24">
        <f>D153*I153</f>
        <v>0</v>
      </c>
    </row>
    <row r="154" spans="1:11">
      <c r="A154" s="27" t="s">
        <v>167</v>
      </c>
      <c r="B154" s="21"/>
      <c r="C154" s="22"/>
      <c r="D154" s="45"/>
      <c r="E154" s="45"/>
      <c r="F154" s="30"/>
      <c r="G154" s="29"/>
      <c r="H154" s="431"/>
      <c r="I154" s="25"/>
      <c r="J154" s="30">
        <f>SUM(J153)</f>
        <v>0</v>
      </c>
      <c r="K154" s="30">
        <f>SUM(K153)</f>
        <v>0</v>
      </c>
    </row>
    <row r="155" spans="1:11">
      <c r="A155" s="36" t="s">
        <v>168</v>
      </c>
      <c r="B155" s="43"/>
      <c r="C155" s="36"/>
      <c r="D155" s="44"/>
      <c r="E155" s="44"/>
      <c r="F155" s="38"/>
      <c r="G155" s="38"/>
      <c r="H155" s="423"/>
      <c r="I155" s="39"/>
      <c r="J155" s="40"/>
      <c r="K155" s="40"/>
    </row>
    <row r="156" spans="1:11" ht="78.75">
      <c r="A156" s="21" t="s">
        <v>169</v>
      </c>
      <c r="B156" s="21" t="s">
        <v>170</v>
      </c>
      <c r="C156" s="22" t="s">
        <v>18</v>
      </c>
      <c r="D156" s="45">
        <v>400</v>
      </c>
      <c r="E156" s="45"/>
      <c r="F156" s="24"/>
      <c r="G156" s="326"/>
      <c r="H156" s="421"/>
      <c r="I156" s="25">
        <f>G156+(G156*H156/100)</f>
        <v>0</v>
      </c>
      <c r="J156" s="24">
        <f>D156*G156</f>
        <v>0</v>
      </c>
      <c r="K156" s="24">
        <f>D156*I156</f>
        <v>0</v>
      </c>
    </row>
    <row r="157" spans="1:11">
      <c r="A157" s="27" t="s">
        <v>171</v>
      </c>
      <c r="B157" s="21"/>
      <c r="C157" s="22"/>
      <c r="D157" s="45"/>
      <c r="E157" s="45"/>
      <c r="F157" s="30"/>
      <c r="G157" s="29"/>
      <c r="H157" s="431"/>
      <c r="I157" s="25"/>
      <c r="J157" s="30">
        <f>SUM(J156)</f>
        <v>0</v>
      </c>
      <c r="K157" s="30">
        <f>SUM(K156)</f>
        <v>0</v>
      </c>
    </row>
    <row r="158" spans="1:11">
      <c r="A158" s="36" t="s">
        <v>172</v>
      </c>
      <c r="B158" s="43"/>
      <c r="C158" s="36"/>
      <c r="D158" s="44"/>
      <c r="E158" s="44"/>
      <c r="F158" s="38"/>
      <c r="G158" s="38"/>
      <c r="H158" s="423"/>
      <c r="I158" s="39"/>
      <c r="J158" s="40"/>
      <c r="K158" s="40"/>
    </row>
    <row r="159" spans="1:11" ht="141.75">
      <c r="A159" s="21" t="s">
        <v>173</v>
      </c>
      <c r="B159" s="21" t="s">
        <v>793</v>
      </c>
      <c r="C159" s="22" t="s">
        <v>18</v>
      </c>
      <c r="D159" s="23">
        <v>3200</v>
      </c>
      <c r="E159" s="23"/>
      <c r="F159" s="24"/>
      <c r="G159" s="326"/>
      <c r="H159" s="428"/>
      <c r="I159" s="25">
        <f>G159+(G159*H159/100)</f>
        <v>0</v>
      </c>
      <c r="J159" s="24">
        <f>D159*G159</f>
        <v>0</v>
      </c>
      <c r="K159" s="24">
        <f>D159*I159</f>
        <v>0</v>
      </c>
    </row>
    <row r="160" spans="1:11">
      <c r="A160" s="27" t="s">
        <v>174</v>
      </c>
      <c r="B160" s="21"/>
      <c r="C160" s="22"/>
      <c r="D160" s="45"/>
      <c r="E160" s="45"/>
      <c r="F160" s="30"/>
      <c r="G160" s="29"/>
      <c r="H160" s="431"/>
      <c r="I160" s="25"/>
      <c r="J160" s="30">
        <f>SUM(J159)</f>
        <v>0</v>
      </c>
      <c r="K160" s="30">
        <f>SUM(K159)</f>
        <v>0</v>
      </c>
    </row>
    <row r="161" spans="1:11">
      <c r="A161" s="36" t="s">
        <v>175</v>
      </c>
      <c r="B161" s="43"/>
      <c r="C161" s="36"/>
      <c r="D161" s="44"/>
      <c r="E161" s="44"/>
      <c r="F161" s="38"/>
      <c r="G161" s="38"/>
      <c r="H161" s="423"/>
      <c r="I161" s="39"/>
      <c r="J161" s="40"/>
      <c r="K161" s="40"/>
    </row>
    <row r="162" spans="1:11" ht="201" customHeight="1">
      <c r="A162" s="21" t="s">
        <v>176</v>
      </c>
      <c r="B162" s="21" t="s">
        <v>177</v>
      </c>
      <c r="C162" s="22" t="s">
        <v>18</v>
      </c>
      <c r="D162" s="23">
        <v>40</v>
      </c>
      <c r="E162" s="23"/>
      <c r="F162" s="24"/>
      <c r="G162" s="329"/>
      <c r="H162" s="418"/>
      <c r="I162" s="25">
        <f>G162+(G162*H162/100)</f>
        <v>0</v>
      </c>
      <c r="J162" s="24">
        <f>D162*G162</f>
        <v>0</v>
      </c>
      <c r="K162" s="24">
        <f>D162*I162</f>
        <v>0</v>
      </c>
    </row>
    <row r="163" spans="1:11">
      <c r="A163" s="27" t="s">
        <v>178</v>
      </c>
      <c r="B163" s="21"/>
      <c r="C163" s="22"/>
      <c r="D163" s="45"/>
      <c r="E163" s="45"/>
      <c r="F163" s="30"/>
      <c r="G163" s="29"/>
      <c r="H163" s="431"/>
      <c r="I163" s="25"/>
      <c r="J163" s="30">
        <f>SUM(J162)</f>
        <v>0</v>
      </c>
      <c r="K163" s="30">
        <f>SUM(K162)</f>
        <v>0</v>
      </c>
    </row>
    <row r="164" spans="1:11">
      <c r="A164" s="36" t="s">
        <v>179</v>
      </c>
      <c r="B164" s="41"/>
      <c r="C164" s="56"/>
      <c r="D164" s="42"/>
      <c r="E164" s="42"/>
      <c r="F164" s="40"/>
      <c r="G164" s="38"/>
      <c r="H164" s="423"/>
      <c r="I164" s="39"/>
      <c r="J164" s="40"/>
      <c r="K164" s="40"/>
    </row>
    <row r="165" spans="1:11" ht="157.5">
      <c r="A165" s="21" t="s">
        <v>180</v>
      </c>
      <c r="B165" s="21" t="s">
        <v>181</v>
      </c>
      <c r="C165" s="22" t="s">
        <v>18</v>
      </c>
      <c r="D165" s="23">
        <v>200</v>
      </c>
      <c r="E165" s="23"/>
      <c r="F165" s="24"/>
      <c r="G165" s="331"/>
      <c r="H165" s="429"/>
      <c r="I165" s="25">
        <f t="shared" ref="I165:I224" si="9">G165+(G165*H165/100)</f>
        <v>0</v>
      </c>
      <c r="J165" s="24">
        <f t="shared" ref="J165:J224" si="10">D165*G165</f>
        <v>0</v>
      </c>
      <c r="K165" s="24">
        <f t="shared" ref="K165:K224" si="11">D165*I165</f>
        <v>0</v>
      </c>
    </row>
    <row r="166" spans="1:11">
      <c r="A166" s="27" t="s">
        <v>182</v>
      </c>
      <c r="B166" s="21"/>
      <c r="C166" s="22"/>
      <c r="D166" s="23"/>
      <c r="E166" s="23"/>
      <c r="F166" s="24"/>
      <c r="G166" s="29"/>
      <c r="H166" s="431"/>
      <c r="I166" s="25"/>
      <c r="J166" s="30">
        <f>SUM(J165)</f>
        <v>0</v>
      </c>
      <c r="K166" s="30">
        <f>SUM(K165)</f>
        <v>0</v>
      </c>
    </row>
    <row r="167" spans="1:11">
      <c r="A167" s="36" t="s">
        <v>183</v>
      </c>
      <c r="B167" s="41"/>
      <c r="C167" s="56"/>
      <c r="D167" s="42"/>
      <c r="E167" s="42"/>
      <c r="F167" s="40"/>
      <c r="G167" s="38"/>
      <c r="H167" s="423"/>
      <c r="I167" s="39"/>
      <c r="J167" s="40"/>
      <c r="K167" s="40"/>
    </row>
    <row r="168" spans="1:11" ht="47.25">
      <c r="A168" s="21" t="s">
        <v>165</v>
      </c>
      <c r="B168" s="21" t="s">
        <v>166</v>
      </c>
      <c r="C168" s="22" t="s">
        <v>18</v>
      </c>
      <c r="D168" s="78">
        <v>100</v>
      </c>
      <c r="E168" s="78"/>
      <c r="F168" s="79"/>
      <c r="G168" s="29"/>
      <c r="H168" s="420"/>
      <c r="I168" s="25">
        <f t="shared" si="9"/>
        <v>0</v>
      </c>
      <c r="J168" s="24">
        <f t="shared" si="10"/>
        <v>0</v>
      </c>
      <c r="K168" s="24">
        <f t="shared" si="11"/>
        <v>0</v>
      </c>
    </row>
    <row r="169" spans="1:11">
      <c r="A169" s="27" t="s">
        <v>184</v>
      </c>
      <c r="B169" s="21"/>
      <c r="C169" s="22"/>
      <c r="D169" s="23"/>
      <c r="E169" s="23"/>
      <c r="F169" s="24"/>
      <c r="G169" s="29"/>
      <c r="H169" s="431"/>
      <c r="I169" s="25"/>
      <c r="J169" s="30">
        <f>SUM(J168)</f>
        <v>0</v>
      </c>
      <c r="K169" s="30">
        <f>SUM(K168)</f>
        <v>0</v>
      </c>
    </row>
    <row r="170" spans="1:11">
      <c r="A170" s="36" t="s">
        <v>185</v>
      </c>
      <c r="B170" s="41"/>
      <c r="C170" s="56"/>
      <c r="D170" s="42"/>
      <c r="E170" s="42"/>
      <c r="F170" s="40"/>
      <c r="G170" s="38"/>
      <c r="H170" s="423"/>
      <c r="I170" s="39"/>
      <c r="J170" s="40"/>
      <c r="K170" s="40"/>
    </row>
    <row r="171" spans="1:11" ht="47.25">
      <c r="A171" s="21" t="s">
        <v>186</v>
      </c>
      <c r="B171" s="21" t="s">
        <v>187</v>
      </c>
      <c r="C171" s="22" t="s">
        <v>18</v>
      </c>
      <c r="D171" s="23">
        <v>20</v>
      </c>
      <c r="E171" s="23"/>
      <c r="F171" s="24"/>
      <c r="G171" s="29"/>
      <c r="H171" s="420"/>
      <c r="I171" s="25">
        <f t="shared" si="9"/>
        <v>0</v>
      </c>
      <c r="J171" s="24">
        <f t="shared" si="10"/>
        <v>0</v>
      </c>
      <c r="K171" s="24">
        <f t="shared" si="11"/>
        <v>0</v>
      </c>
    </row>
    <row r="172" spans="1:11">
      <c r="A172" s="27" t="s">
        <v>188</v>
      </c>
      <c r="B172" s="21"/>
      <c r="C172" s="22"/>
      <c r="D172" s="23"/>
      <c r="E172" s="23"/>
      <c r="F172" s="24"/>
      <c r="G172" s="29"/>
      <c r="H172" s="431"/>
      <c r="I172" s="25"/>
      <c r="J172" s="30">
        <f>SUM(J171)</f>
        <v>0</v>
      </c>
      <c r="K172" s="30">
        <f>SUM(K171)</f>
        <v>0</v>
      </c>
    </row>
    <row r="173" spans="1:11">
      <c r="A173" s="36" t="s">
        <v>189</v>
      </c>
      <c r="B173" s="41"/>
      <c r="C173" s="56"/>
      <c r="D173" s="42"/>
      <c r="E173" s="42"/>
      <c r="F173" s="40"/>
      <c r="G173" s="38"/>
      <c r="H173" s="423"/>
      <c r="I173" s="39"/>
      <c r="J173" s="40"/>
      <c r="K173" s="40"/>
    </row>
    <row r="174" spans="1:11" ht="94.5">
      <c r="A174" s="21" t="s">
        <v>190</v>
      </c>
      <c r="B174" s="21" t="s">
        <v>191</v>
      </c>
      <c r="C174" s="22" t="s">
        <v>18</v>
      </c>
      <c r="D174" s="23">
        <v>5000</v>
      </c>
      <c r="E174" s="23"/>
      <c r="F174" s="24"/>
      <c r="G174" s="332"/>
      <c r="H174" s="436"/>
      <c r="I174" s="25">
        <f t="shared" si="9"/>
        <v>0</v>
      </c>
      <c r="J174" s="24">
        <f t="shared" si="10"/>
        <v>0</v>
      </c>
      <c r="K174" s="24">
        <f t="shared" si="11"/>
        <v>0</v>
      </c>
    </row>
    <row r="175" spans="1:11">
      <c r="A175" s="27" t="s">
        <v>192</v>
      </c>
      <c r="B175" s="21"/>
      <c r="C175" s="22"/>
      <c r="D175" s="23"/>
      <c r="E175" s="23"/>
      <c r="F175" s="24"/>
      <c r="G175" s="29"/>
      <c r="H175" s="431"/>
      <c r="I175" s="25"/>
      <c r="J175" s="30">
        <f>SUM(J174)</f>
        <v>0</v>
      </c>
      <c r="K175" s="30">
        <f>SUM(K174)</f>
        <v>0</v>
      </c>
    </row>
    <row r="176" spans="1:11">
      <c r="A176" s="36" t="s">
        <v>193</v>
      </c>
      <c r="B176" s="43"/>
      <c r="C176" s="36"/>
      <c r="D176" s="37"/>
      <c r="E176" s="37"/>
      <c r="F176" s="38"/>
      <c r="G176" s="38"/>
      <c r="H176" s="423"/>
      <c r="I176" s="39"/>
      <c r="J176" s="40"/>
      <c r="K176" s="40"/>
    </row>
    <row r="177" spans="1:11" ht="63">
      <c r="A177" s="21" t="s">
        <v>194</v>
      </c>
      <c r="B177" s="21" t="s">
        <v>794</v>
      </c>
      <c r="C177" s="22" t="s">
        <v>18</v>
      </c>
      <c r="D177" s="23">
        <v>3000</v>
      </c>
      <c r="E177" s="23"/>
      <c r="F177" s="24"/>
      <c r="G177" s="326"/>
      <c r="H177" s="421"/>
      <c r="I177" s="25">
        <f t="shared" si="9"/>
        <v>0</v>
      </c>
      <c r="J177" s="24">
        <f t="shared" si="10"/>
        <v>0</v>
      </c>
      <c r="K177" s="24">
        <f t="shared" si="11"/>
        <v>0</v>
      </c>
    </row>
    <row r="178" spans="1:11" ht="63">
      <c r="A178" s="21" t="s">
        <v>195</v>
      </c>
      <c r="B178" s="21" t="s">
        <v>196</v>
      </c>
      <c r="C178" s="22" t="s">
        <v>18</v>
      </c>
      <c r="D178" s="23">
        <v>40</v>
      </c>
      <c r="E178" s="23"/>
      <c r="F178" s="24"/>
      <c r="G178" s="326"/>
      <c r="H178" s="421"/>
      <c r="I178" s="25">
        <f t="shared" si="9"/>
        <v>0</v>
      </c>
      <c r="J178" s="24">
        <f t="shared" si="10"/>
        <v>0</v>
      </c>
      <c r="K178" s="24">
        <f t="shared" si="11"/>
        <v>0</v>
      </c>
    </row>
    <row r="179" spans="1:11" ht="31.5">
      <c r="A179" s="21" t="s">
        <v>197</v>
      </c>
      <c r="B179" s="21" t="s">
        <v>198</v>
      </c>
      <c r="C179" s="22" t="s">
        <v>18</v>
      </c>
      <c r="D179" s="23">
        <v>12000</v>
      </c>
      <c r="E179" s="23"/>
      <c r="F179" s="24"/>
      <c r="G179" s="326"/>
      <c r="H179" s="421"/>
      <c r="I179" s="25">
        <f t="shared" si="9"/>
        <v>0</v>
      </c>
      <c r="J179" s="24">
        <f t="shared" si="10"/>
        <v>0</v>
      </c>
      <c r="K179" s="24">
        <f t="shared" si="11"/>
        <v>0</v>
      </c>
    </row>
    <row r="180" spans="1:11" ht="157.5">
      <c r="A180" s="21" t="s">
        <v>788</v>
      </c>
      <c r="B180" s="61" t="s">
        <v>199</v>
      </c>
      <c r="C180" s="22" t="s">
        <v>18</v>
      </c>
      <c r="D180" s="23">
        <v>100</v>
      </c>
      <c r="E180" s="23"/>
      <c r="F180" s="24"/>
      <c r="G180" s="345"/>
      <c r="H180" s="421"/>
      <c r="I180" s="25">
        <f t="shared" si="9"/>
        <v>0</v>
      </c>
      <c r="J180" s="24">
        <f t="shared" si="10"/>
        <v>0</v>
      </c>
      <c r="K180" s="24">
        <f t="shared" si="11"/>
        <v>0</v>
      </c>
    </row>
    <row r="181" spans="1:11" ht="78.75">
      <c r="A181" s="263" t="s">
        <v>821</v>
      </c>
      <c r="B181" s="21" t="s">
        <v>200</v>
      </c>
      <c r="C181" s="22" t="s">
        <v>18</v>
      </c>
      <c r="D181" s="23">
        <v>100</v>
      </c>
      <c r="E181" s="23"/>
      <c r="F181" s="24"/>
      <c r="G181" s="295"/>
      <c r="H181" s="422"/>
      <c r="I181" s="25">
        <f t="shared" si="9"/>
        <v>0</v>
      </c>
      <c r="J181" s="24">
        <f t="shared" si="10"/>
        <v>0</v>
      </c>
      <c r="K181" s="24">
        <f t="shared" si="11"/>
        <v>0</v>
      </c>
    </row>
    <row r="182" spans="1:11" ht="110.25">
      <c r="A182" s="21" t="s">
        <v>789</v>
      </c>
      <c r="B182" s="21" t="s">
        <v>201</v>
      </c>
      <c r="C182" s="22" t="s">
        <v>18</v>
      </c>
      <c r="D182" s="23">
        <v>100</v>
      </c>
      <c r="E182" s="23"/>
      <c r="F182" s="24"/>
      <c r="G182" s="295"/>
      <c r="H182" s="422"/>
      <c r="I182" s="25">
        <f t="shared" si="9"/>
        <v>0</v>
      </c>
      <c r="J182" s="24">
        <f t="shared" si="10"/>
        <v>0</v>
      </c>
      <c r="K182" s="24">
        <f t="shared" si="11"/>
        <v>0</v>
      </c>
    </row>
    <row r="183" spans="1:11" ht="63">
      <c r="A183" s="22" t="s">
        <v>202</v>
      </c>
      <c r="B183" s="21" t="s">
        <v>823</v>
      </c>
      <c r="C183" s="22"/>
      <c r="D183" s="23"/>
      <c r="E183" s="23"/>
      <c r="F183" s="24"/>
      <c r="G183" s="295"/>
      <c r="H183" s="422"/>
      <c r="I183" s="25"/>
      <c r="J183" s="24"/>
      <c r="K183" s="24"/>
    </row>
    <row r="184" spans="1:11" ht="31.5">
      <c r="A184" s="21" t="s">
        <v>203</v>
      </c>
      <c r="B184" s="22"/>
      <c r="C184" s="22" t="s">
        <v>18</v>
      </c>
      <c r="D184" s="23">
        <v>100</v>
      </c>
      <c r="E184" s="23"/>
      <c r="F184" s="24"/>
      <c r="G184" s="295"/>
      <c r="H184" s="437"/>
      <c r="I184" s="25">
        <f t="shared" si="9"/>
        <v>0</v>
      </c>
      <c r="J184" s="24">
        <f t="shared" si="10"/>
        <v>0</v>
      </c>
      <c r="K184" s="24">
        <f t="shared" si="11"/>
        <v>0</v>
      </c>
    </row>
    <row r="185" spans="1:11" ht="31.5">
      <c r="A185" s="21" t="s">
        <v>822</v>
      </c>
      <c r="B185" s="22"/>
      <c r="C185" s="22" t="s">
        <v>18</v>
      </c>
      <c r="D185" s="23">
        <v>100</v>
      </c>
      <c r="E185" s="23"/>
      <c r="F185" s="24"/>
      <c r="G185" s="295"/>
      <c r="H185" s="437"/>
      <c r="I185" s="25">
        <f t="shared" si="9"/>
        <v>0</v>
      </c>
      <c r="J185" s="24">
        <f t="shared" si="10"/>
        <v>0</v>
      </c>
      <c r="K185" s="24">
        <f t="shared" si="11"/>
        <v>0</v>
      </c>
    </row>
    <row r="186" spans="1:11">
      <c r="A186" s="27" t="s">
        <v>204</v>
      </c>
      <c r="B186" s="21"/>
      <c r="C186" s="22"/>
      <c r="D186" s="23"/>
      <c r="E186" s="23"/>
      <c r="F186" s="24"/>
      <c r="G186" s="29"/>
      <c r="H186" s="431"/>
      <c r="I186" s="25"/>
      <c r="J186" s="30">
        <f>SUM(J177:J185)</f>
        <v>0</v>
      </c>
      <c r="K186" s="30">
        <f>SUM(K177:K185)</f>
        <v>0</v>
      </c>
    </row>
    <row r="187" spans="1:11">
      <c r="A187" s="36" t="s">
        <v>205</v>
      </c>
      <c r="B187" s="43"/>
      <c r="C187" s="56"/>
      <c r="D187" s="44"/>
      <c r="E187" s="44"/>
      <c r="F187" s="40"/>
      <c r="G187" s="38"/>
      <c r="H187" s="423"/>
      <c r="I187" s="39"/>
      <c r="J187" s="40"/>
      <c r="K187" s="40"/>
    </row>
    <row r="188" spans="1:11" ht="110.25">
      <c r="A188" s="21" t="s">
        <v>206</v>
      </c>
      <c r="B188" s="21" t="s">
        <v>207</v>
      </c>
      <c r="C188" s="22" t="s">
        <v>18</v>
      </c>
      <c r="D188" s="23">
        <v>4000</v>
      </c>
      <c r="E188" s="23"/>
      <c r="F188" s="24"/>
      <c r="G188" s="326"/>
      <c r="H188" s="421"/>
      <c r="I188" s="25">
        <f t="shared" si="9"/>
        <v>0</v>
      </c>
      <c r="J188" s="24">
        <f t="shared" si="10"/>
        <v>0</v>
      </c>
      <c r="K188" s="24">
        <f t="shared" si="11"/>
        <v>0</v>
      </c>
    </row>
    <row r="189" spans="1:11">
      <c r="A189" s="27" t="s">
        <v>208</v>
      </c>
      <c r="B189" s="21"/>
      <c r="C189" s="22"/>
      <c r="D189" s="23"/>
      <c r="E189" s="23"/>
      <c r="F189" s="24"/>
      <c r="G189" s="29"/>
      <c r="H189" s="431"/>
      <c r="I189" s="25"/>
      <c r="J189" s="30">
        <f>SUM(J188)</f>
        <v>0</v>
      </c>
      <c r="K189" s="30">
        <f>SUM(K188)</f>
        <v>0</v>
      </c>
    </row>
    <row r="190" spans="1:11">
      <c r="A190" s="36" t="s">
        <v>209</v>
      </c>
      <c r="B190" s="43"/>
      <c r="C190" s="56"/>
      <c r="D190" s="44"/>
      <c r="E190" s="44"/>
      <c r="F190" s="40"/>
      <c r="G190" s="38"/>
      <c r="H190" s="423"/>
      <c r="I190" s="39"/>
      <c r="J190" s="40"/>
      <c r="K190" s="40"/>
    </row>
    <row r="191" spans="1:11" ht="110.25">
      <c r="A191" s="21" t="s">
        <v>210</v>
      </c>
      <c r="B191" s="21" t="s">
        <v>795</v>
      </c>
      <c r="C191" s="22" t="s">
        <v>18</v>
      </c>
      <c r="D191" s="23">
        <v>8000</v>
      </c>
      <c r="E191" s="23"/>
      <c r="F191" s="24"/>
      <c r="G191" s="29"/>
      <c r="H191" s="438"/>
      <c r="I191" s="25">
        <f t="shared" si="9"/>
        <v>0</v>
      </c>
      <c r="J191" s="24">
        <f t="shared" si="10"/>
        <v>0</v>
      </c>
      <c r="K191" s="24">
        <f t="shared" si="11"/>
        <v>0</v>
      </c>
    </row>
    <row r="192" spans="1:11" ht="157.5">
      <c r="A192" s="21" t="s">
        <v>211</v>
      </c>
      <c r="B192" s="21" t="s">
        <v>212</v>
      </c>
      <c r="C192" s="22" t="s">
        <v>18</v>
      </c>
      <c r="D192" s="23">
        <v>10000</v>
      </c>
      <c r="E192" s="23"/>
      <c r="F192" s="24"/>
      <c r="G192" s="29"/>
      <c r="H192" s="439"/>
      <c r="I192" s="25">
        <f t="shared" si="9"/>
        <v>0</v>
      </c>
      <c r="J192" s="24">
        <f t="shared" si="10"/>
        <v>0</v>
      </c>
      <c r="K192" s="24">
        <f t="shared" si="11"/>
        <v>0</v>
      </c>
    </row>
    <row r="193" spans="1:11" ht="63">
      <c r="A193" s="21" t="s">
        <v>213</v>
      </c>
      <c r="B193" s="21" t="s">
        <v>214</v>
      </c>
      <c r="C193" s="22" t="s">
        <v>18</v>
      </c>
      <c r="D193" s="23">
        <v>1000</v>
      </c>
      <c r="E193" s="23"/>
      <c r="F193" s="24"/>
      <c r="G193" s="29"/>
      <c r="H193" s="439"/>
      <c r="I193" s="25">
        <f t="shared" si="9"/>
        <v>0</v>
      </c>
      <c r="J193" s="24">
        <f t="shared" si="10"/>
        <v>0</v>
      </c>
      <c r="K193" s="24">
        <f t="shared" si="11"/>
        <v>0</v>
      </c>
    </row>
    <row r="194" spans="1:11" ht="63">
      <c r="A194" s="21" t="s">
        <v>215</v>
      </c>
      <c r="B194" s="21" t="s">
        <v>216</v>
      </c>
      <c r="C194" s="22" t="s">
        <v>18</v>
      </c>
      <c r="D194" s="23">
        <v>4000</v>
      </c>
      <c r="E194" s="23"/>
      <c r="F194" s="24"/>
      <c r="G194" s="29"/>
      <c r="H194" s="435"/>
      <c r="I194" s="25">
        <f t="shared" si="9"/>
        <v>0</v>
      </c>
      <c r="J194" s="24">
        <f t="shared" si="10"/>
        <v>0</v>
      </c>
      <c r="K194" s="24">
        <f t="shared" si="11"/>
        <v>0</v>
      </c>
    </row>
    <row r="195" spans="1:11" ht="63">
      <c r="A195" s="21" t="s">
        <v>217</v>
      </c>
      <c r="B195" s="21" t="s">
        <v>218</v>
      </c>
      <c r="C195" s="22" t="s">
        <v>18</v>
      </c>
      <c r="D195" s="23">
        <v>700</v>
      </c>
      <c r="E195" s="23"/>
      <c r="F195" s="24"/>
      <c r="G195" s="329"/>
      <c r="H195" s="419"/>
      <c r="I195" s="25">
        <f t="shared" si="9"/>
        <v>0</v>
      </c>
      <c r="J195" s="24">
        <f t="shared" si="10"/>
        <v>0</v>
      </c>
      <c r="K195" s="24">
        <f t="shared" si="11"/>
        <v>0</v>
      </c>
    </row>
    <row r="196" spans="1:11" ht="63">
      <c r="A196" s="21" t="s">
        <v>219</v>
      </c>
      <c r="B196" s="21" t="s">
        <v>220</v>
      </c>
      <c r="C196" s="22" t="s">
        <v>18</v>
      </c>
      <c r="D196" s="23">
        <v>600</v>
      </c>
      <c r="E196" s="23"/>
      <c r="F196" s="24"/>
      <c r="G196" s="29"/>
      <c r="H196" s="439"/>
      <c r="I196" s="25">
        <f t="shared" si="9"/>
        <v>0</v>
      </c>
      <c r="J196" s="24">
        <f t="shared" si="10"/>
        <v>0</v>
      </c>
      <c r="K196" s="24">
        <f t="shared" si="11"/>
        <v>0</v>
      </c>
    </row>
    <row r="197" spans="1:11" ht="47.25">
      <c r="A197" s="21" t="s">
        <v>221</v>
      </c>
      <c r="B197" s="21" t="s">
        <v>790</v>
      </c>
      <c r="C197" s="22" t="s">
        <v>18</v>
      </c>
      <c r="D197" s="23">
        <v>400</v>
      </c>
      <c r="E197" s="23"/>
      <c r="F197" s="24"/>
      <c r="G197" s="329"/>
      <c r="H197" s="419"/>
      <c r="I197" s="25">
        <f t="shared" si="9"/>
        <v>0</v>
      </c>
      <c r="J197" s="24">
        <f t="shared" si="10"/>
        <v>0</v>
      </c>
      <c r="K197" s="24">
        <f t="shared" si="11"/>
        <v>0</v>
      </c>
    </row>
    <row r="198" spans="1:11" ht="47.25">
      <c r="A198" s="21" t="s">
        <v>222</v>
      </c>
      <c r="B198" s="21" t="s">
        <v>223</v>
      </c>
      <c r="C198" s="22" t="s">
        <v>18</v>
      </c>
      <c r="D198" s="23">
        <v>400</v>
      </c>
      <c r="E198" s="23"/>
      <c r="F198" s="24"/>
      <c r="G198" s="329"/>
      <c r="H198" s="419"/>
      <c r="I198" s="25">
        <f t="shared" si="9"/>
        <v>0</v>
      </c>
      <c r="J198" s="24">
        <f t="shared" si="10"/>
        <v>0</v>
      </c>
      <c r="K198" s="24">
        <f t="shared" si="11"/>
        <v>0</v>
      </c>
    </row>
    <row r="199" spans="1:11" ht="47.25">
      <c r="A199" s="21" t="s">
        <v>797</v>
      </c>
      <c r="B199" s="21" t="s">
        <v>224</v>
      </c>
      <c r="C199" s="22" t="s">
        <v>18</v>
      </c>
      <c r="D199" s="23">
        <v>200</v>
      </c>
      <c r="E199" s="23"/>
      <c r="F199" s="24"/>
      <c r="G199" s="329"/>
      <c r="H199" s="418"/>
      <c r="I199" s="25">
        <f t="shared" si="9"/>
        <v>0</v>
      </c>
      <c r="J199" s="24">
        <f t="shared" si="10"/>
        <v>0</v>
      </c>
      <c r="K199" s="24">
        <f t="shared" si="11"/>
        <v>0</v>
      </c>
    </row>
    <row r="200" spans="1:11" ht="47.25">
      <c r="A200" s="21" t="s">
        <v>225</v>
      </c>
      <c r="B200" s="21" t="s">
        <v>226</v>
      </c>
      <c r="C200" s="22" t="s">
        <v>18</v>
      </c>
      <c r="D200" s="23">
        <v>100</v>
      </c>
      <c r="E200" s="23"/>
      <c r="F200" s="24"/>
      <c r="G200" s="329"/>
      <c r="H200" s="418"/>
      <c r="I200" s="25">
        <f t="shared" si="9"/>
        <v>0</v>
      </c>
      <c r="J200" s="24">
        <f t="shared" si="10"/>
        <v>0</v>
      </c>
      <c r="K200" s="24">
        <f t="shared" si="11"/>
        <v>0</v>
      </c>
    </row>
    <row r="201" spans="1:11">
      <c r="A201" s="27" t="s">
        <v>227</v>
      </c>
      <c r="B201" s="21"/>
      <c r="C201" s="22"/>
      <c r="D201" s="23"/>
      <c r="E201" s="23"/>
      <c r="F201" s="24"/>
      <c r="G201" s="29"/>
      <c r="H201" s="431"/>
      <c r="I201" s="25"/>
      <c r="J201" s="30">
        <f>SUM(J191:J200)</f>
        <v>0</v>
      </c>
      <c r="K201" s="30">
        <f>SUM(K191:K200)</f>
        <v>0</v>
      </c>
    </row>
    <row r="202" spans="1:11">
      <c r="A202" s="36" t="s">
        <v>228</v>
      </c>
      <c r="B202" s="43"/>
      <c r="C202" s="56"/>
      <c r="D202" s="44"/>
      <c r="E202" s="44"/>
      <c r="F202" s="40"/>
      <c r="G202" s="38"/>
      <c r="H202" s="423"/>
      <c r="I202" s="39"/>
      <c r="J202" s="40"/>
      <c r="K202" s="40"/>
    </row>
    <row r="203" spans="1:11" ht="141.75">
      <c r="A203" s="21" t="s">
        <v>229</v>
      </c>
      <c r="B203" s="21" t="s">
        <v>230</v>
      </c>
      <c r="C203" s="22" t="s">
        <v>18</v>
      </c>
      <c r="D203" s="23">
        <v>100</v>
      </c>
      <c r="E203" s="23"/>
      <c r="F203" s="24"/>
      <c r="G203" s="326"/>
      <c r="H203" s="421"/>
      <c r="I203" s="25">
        <f t="shared" si="9"/>
        <v>0</v>
      </c>
      <c r="J203" s="24">
        <f t="shared" si="10"/>
        <v>0</v>
      </c>
      <c r="K203" s="24">
        <f t="shared" si="11"/>
        <v>0</v>
      </c>
    </row>
    <row r="204" spans="1:11">
      <c r="A204" s="27" t="s">
        <v>231</v>
      </c>
      <c r="B204" s="21"/>
      <c r="C204" s="22"/>
      <c r="D204" s="23"/>
      <c r="E204" s="23"/>
      <c r="F204" s="24"/>
      <c r="G204" s="29"/>
      <c r="H204" s="431"/>
      <c r="I204" s="25"/>
      <c r="J204" s="30">
        <f>SUM(J203)</f>
        <v>0</v>
      </c>
      <c r="K204" s="30">
        <f>SUM(K203)</f>
        <v>0</v>
      </c>
    </row>
    <row r="205" spans="1:11">
      <c r="A205" s="36" t="s">
        <v>232</v>
      </c>
      <c r="B205" s="43"/>
      <c r="C205" s="56"/>
      <c r="D205" s="44"/>
      <c r="E205" s="44"/>
      <c r="F205" s="40"/>
      <c r="G205" s="38"/>
      <c r="H205" s="423"/>
      <c r="I205" s="39"/>
      <c r="J205" s="40"/>
      <c r="K205" s="40"/>
    </row>
    <row r="206" spans="1:11" ht="110.25">
      <c r="A206" s="21" t="s">
        <v>233</v>
      </c>
      <c r="B206" s="21" t="s">
        <v>234</v>
      </c>
      <c r="C206" s="22" t="s">
        <v>18</v>
      </c>
      <c r="D206" s="23">
        <v>100</v>
      </c>
      <c r="E206" s="23"/>
      <c r="F206" s="24"/>
      <c r="G206" s="329"/>
      <c r="H206" s="419"/>
      <c r="I206" s="25">
        <f t="shared" si="9"/>
        <v>0</v>
      </c>
      <c r="J206" s="24">
        <f t="shared" si="10"/>
        <v>0</v>
      </c>
      <c r="K206" s="24">
        <f t="shared" si="11"/>
        <v>0</v>
      </c>
    </row>
    <row r="207" spans="1:11" ht="94.5">
      <c r="A207" s="21" t="s">
        <v>235</v>
      </c>
      <c r="B207" s="21" t="s">
        <v>236</v>
      </c>
      <c r="C207" s="22" t="s">
        <v>18</v>
      </c>
      <c r="D207" s="23">
        <v>100</v>
      </c>
      <c r="E207" s="23"/>
      <c r="F207" s="24"/>
      <c r="G207" s="329"/>
      <c r="H207" s="419"/>
      <c r="I207" s="25">
        <f t="shared" si="9"/>
        <v>0</v>
      </c>
      <c r="J207" s="24">
        <f t="shared" si="10"/>
        <v>0</v>
      </c>
      <c r="K207" s="24">
        <f t="shared" si="11"/>
        <v>0</v>
      </c>
    </row>
    <row r="208" spans="1:11">
      <c r="A208" s="27" t="s">
        <v>237</v>
      </c>
      <c r="B208" s="21"/>
      <c r="C208" s="22"/>
      <c r="D208" s="23"/>
      <c r="E208" s="23"/>
      <c r="F208" s="24"/>
      <c r="G208" s="29"/>
      <c r="H208" s="431"/>
      <c r="I208" s="25"/>
      <c r="J208" s="30">
        <f>SUM(J206:J207)</f>
        <v>0</v>
      </c>
      <c r="K208" s="30">
        <f>SUM(K206:K207)</f>
        <v>0</v>
      </c>
    </row>
    <row r="209" spans="1:11">
      <c r="A209" s="264" t="s">
        <v>824</v>
      </c>
      <c r="B209" s="43"/>
      <c r="C209" s="56"/>
      <c r="D209" s="44"/>
      <c r="E209" s="44"/>
      <c r="F209" s="40"/>
      <c r="G209" s="38"/>
      <c r="H209" s="423"/>
      <c r="I209" s="39"/>
      <c r="J209" s="40"/>
      <c r="K209" s="40"/>
    </row>
    <row r="210" spans="1:11" ht="351.6" customHeight="1">
      <c r="A210" s="22"/>
      <c r="B210" s="21" t="s">
        <v>238</v>
      </c>
      <c r="C210" s="22"/>
      <c r="D210" s="45"/>
      <c r="E210" s="45"/>
      <c r="F210" s="24"/>
      <c r="G210" s="29"/>
      <c r="H210" s="420"/>
      <c r="I210" s="25"/>
      <c r="J210" s="24"/>
      <c r="K210" s="24"/>
    </row>
    <row r="211" spans="1:11" ht="31.5">
      <c r="A211" s="21" t="s">
        <v>239</v>
      </c>
      <c r="B211" s="21" t="s">
        <v>240</v>
      </c>
      <c r="C211" s="22" t="s">
        <v>18</v>
      </c>
      <c r="D211" s="23">
        <v>80</v>
      </c>
      <c r="E211" s="23"/>
      <c r="F211" s="46"/>
      <c r="G211" s="329"/>
      <c r="H211" s="440"/>
      <c r="I211" s="25">
        <f t="shared" si="9"/>
        <v>0</v>
      </c>
      <c r="J211" s="24">
        <f t="shared" si="10"/>
        <v>0</v>
      </c>
      <c r="K211" s="24">
        <f t="shared" si="11"/>
        <v>0</v>
      </c>
    </row>
    <row r="212" spans="1:11" ht="31.5">
      <c r="A212" s="21" t="s">
        <v>241</v>
      </c>
      <c r="B212" s="21" t="s">
        <v>242</v>
      </c>
      <c r="C212" s="22" t="s">
        <v>18</v>
      </c>
      <c r="D212" s="23">
        <v>80</v>
      </c>
      <c r="E212" s="23"/>
      <c r="F212" s="46"/>
      <c r="G212" s="330"/>
      <c r="H212" s="441"/>
      <c r="I212" s="25">
        <f t="shared" si="9"/>
        <v>0</v>
      </c>
      <c r="J212" s="24">
        <f t="shared" si="10"/>
        <v>0</v>
      </c>
      <c r="K212" s="24">
        <f t="shared" si="11"/>
        <v>0</v>
      </c>
    </row>
    <row r="213" spans="1:11">
      <c r="A213" s="27" t="s">
        <v>243</v>
      </c>
      <c r="B213" s="21"/>
      <c r="C213" s="22"/>
      <c r="D213" s="23"/>
      <c r="E213" s="23"/>
      <c r="F213" s="24"/>
      <c r="G213" s="29"/>
      <c r="H213" s="431"/>
      <c r="I213" s="25"/>
      <c r="J213" s="30">
        <f>SUM(J211:J212)</f>
        <v>0</v>
      </c>
      <c r="K213" s="30">
        <f>SUM(K211:K212)</f>
        <v>0</v>
      </c>
    </row>
    <row r="214" spans="1:11">
      <c r="A214" s="36" t="s">
        <v>244</v>
      </c>
      <c r="B214" s="43"/>
      <c r="C214" s="56"/>
      <c r="D214" s="44"/>
      <c r="E214" s="44"/>
      <c r="F214" s="40"/>
      <c r="G214" s="38"/>
      <c r="H214" s="423"/>
      <c r="I214" s="39"/>
      <c r="J214" s="40"/>
      <c r="K214" s="40"/>
    </row>
    <row r="215" spans="1:11" ht="110.25">
      <c r="A215" s="61" t="s">
        <v>245</v>
      </c>
      <c r="B215" s="21" t="s">
        <v>796</v>
      </c>
      <c r="C215" s="80" t="s">
        <v>18</v>
      </c>
      <c r="D215" s="78">
        <v>14000</v>
      </c>
      <c r="E215" s="78"/>
      <c r="F215" s="79"/>
      <c r="G215" s="326"/>
      <c r="H215" s="421"/>
      <c r="I215" s="25">
        <f t="shared" si="9"/>
        <v>0</v>
      </c>
      <c r="J215" s="24">
        <f t="shared" si="10"/>
        <v>0</v>
      </c>
      <c r="K215" s="24">
        <f t="shared" si="11"/>
        <v>0</v>
      </c>
    </row>
    <row r="216" spans="1:11">
      <c r="A216" s="27" t="s">
        <v>246</v>
      </c>
      <c r="B216" s="21"/>
      <c r="C216" s="22"/>
      <c r="D216" s="23"/>
      <c r="E216" s="23"/>
      <c r="F216" s="24"/>
      <c r="G216" s="29"/>
      <c r="H216" s="431"/>
      <c r="I216" s="25"/>
      <c r="J216" s="30">
        <f>SUM(J215)</f>
        <v>0</v>
      </c>
      <c r="K216" s="30">
        <f>SUM(K215)</f>
        <v>0</v>
      </c>
    </row>
    <row r="217" spans="1:11">
      <c r="A217" s="36" t="s">
        <v>247</v>
      </c>
      <c r="B217" s="43"/>
      <c r="C217" s="56"/>
      <c r="D217" s="44"/>
      <c r="E217" s="44"/>
      <c r="F217" s="40"/>
      <c r="G217" s="38"/>
      <c r="H217" s="423"/>
      <c r="I217" s="39"/>
      <c r="J217" s="40"/>
      <c r="K217" s="40"/>
    </row>
    <row r="218" spans="1:11" ht="31.5">
      <c r="A218" s="21" t="s">
        <v>248</v>
      </c>
      <c r="B218" s="21" t="s">
        <v>249</v>
      </c>
      <c r="C218" s="22" t="s">
        <v>18</v>
      </c>
      <c r="D218" s="81">
        <v>9200</v>
      </c>
      <c r="E218" s="81"/>
      <c r="F218" s="82"/>
      <c r="G218" s="326"/>
      <c r="H218" s="428"/>
      <c r="I218" s="25">
        <f t="shared" si="9"/>
        <v>0</v>
      </c>
      <c r="J218" s="24">
        <f t="shared" si="10"/>
        <v>0</v>
      </c>
      <c r="K218" s="24">
        <f t="shared" si="11"/>
        <v>0</v>
      </c>
    </row>
    <row r="219" spans="1:11">
      <c r="A219" s="27" t="s">
        <v>250</v>
      </c>
      <c r="B219" s="21"/>
      <c r="C219" s="22"/>
      <c r="D219" s="23"/>
      <c r="E219" s="23"/>
      <c r="F219" s="24"/>
      <c r="G219" s="29"/>
      <c r="H219" s="431"/>
      <c r="I219" s="25"/>
      <c r="J219" s="30">
        <f>SUM(J218)</f>
        <v>0</v>
      </c>
      <c r="K219" s="30">
        <f>SUM(K218)</f>
        <v>0</v>
      </c>
    </row>
    <row r="220" spans="1:11">
      <c r="A220" s="36" t="s">
        <v>251</v>
      </c>
      <c r="B220" s="43"/>
      <c r="C220" s="56"/>
      <c r="D220" s="44"/>
      <c r="E220" s="44"/>
      <c r="F220" s="40"/>
      <c r="G220" s="38"/>
      <c r="H220" s="423"/>
      <c r="I220" s="39"/>
      <c r="J220" s="40"/>
      <c r="K220" s="40"/>
    </row>
    <row r="221" spans="1:11" ht="31.5">
      <c r="A221" s="21" t="s">
        <v>252</v>
      </c>
      <c r="B221" s="21" t="s">
        <v>253</v>
      </c>
      <c r="C221" s="22" t="s">
        <v>18</v>
      </c>
      <c r="D221" s="23">
        <v>2000</v>
      </c>
      <c r="E221" s="23"/>
      <c r="F221" s="59"/>
      <c r="G221" s="329"/>
      <c r="H221" s="442"/>
      <c r="I221" s="25">
        <f t="shared" si="9"/>
        <v>0</v>
      </c>
      <c r="J221" s="24">
        <f t="shared" si="10"/>
        <v>0</v>
      </c>
      <c r="K221" s="24">
        <f t="shared" si="11"/>
        <v>0</v>
      </c>
    </row>
    <row r="222" spans="1:11">
      <c r="A222" s="27" t="s">
        <v>254</v>
      </c>
      <c r="B222" s="21"/>
      <c r="C222" s="22"/>
      <c r="D222" s="23"/>
      <c r="E222" s="23"/>
      <c r="F222" s="24"/>
      <c r="G222" s="29"/>
      <c r="H222" s="422"/>
      <c r="I222" s="25"/>
      <c r="J222" s="30">
        <f>SUM(J221)</f>
        <v>0</v>
      </c>
      <c r="K222" s="30">
        <f>SUM(K221)</f>
        <v>0</v>
      </c>
    </row>
    <row r="223" spans="1:11">
      <c r="A223" s="36" t="s">
        <v>255</v>
      </c>
      <c r="B223" s="43"/>
      <c r="C223" s="56"/>
      <c r="D223" s="44"/>
      <c r="E223" s="44"/>
      <c r="F223" s="40"/>
      <c r="G223" s="38"/>
      <c r="H223" s="423"/>
      <c r="I223" s="39"/>
      <c r="J223" s="40"/>
      <c r="K223" s="40"/>
    </row>
    <row r="224" spans="1:11" ht="47.25">
      <c r="A224" s="21" t="s">
        <v>256</v>
      </c>
      <c r="B224" s="21" t="s">
        <v>257</v>
      </c>
      <c r="C224" s="22" t="s">
        <v>18</v>
      </c>
      <c r="D224" s="23">
        <v>60000</v>
      </c>
      <c r="E224" s="23"/>
      <c r="F224" s="24"/>
      <c r="G224" s="331"/>
      <c r="H224" s="442"/>
      <c r="I224" s="25">
        <f t="shared" si="9"/>
        <v>0</v>
      </c>
      <c r="J224" s="24">
        <f t="shared" si="10"/>
        <v>0</v>
      </c>
      <c r="K224" s="24">
        <f t="shared" si="11"/>
        <v>0</v>
      </c>
    </row>
    <row r="225" spans="1:11">
      <c r="A225" s="27" t="s">
        <v>258</v>
      </c>
      <c r="B225" s="222"/>
      <c r="C225" s="223"/>
      <c r="D225" s="299"/>
      <c r="E225" s="299"/>
      <c r="F225" s="300"/>
      <c r="G225" s="297"/>
      <c r="H225" s="443"/>
      <c r="I225" s="297"/>
      <c r="J225" s="301">
        <f>SUM(J224)</f>
        <v>0</v>
      </c>
      <c r="K225" s="301">
        <f>SUM(K224)</f>
        <v>0</v>
      </c>
    </row>
    <row r="226" spans="1:11">
      <c r="A226" s="298" t="s">
        <v>259</v>
      </c>
      <c r="B226" s="302"/>
      <c r="C226" s="303"/>
      <c r="D226" s="304"/>
      <c r="E226" s="304"/>
      <c r="F226" s="305"/>
      <c r="G226" s="306"/>
      <c r="H226" s="444"/>
      <c r="I226" s="307"/>
      <c r="J226" s="346">
        <f>SUM(J225,J222,J219,J216,J213,J208,J204,J201,J189,J186,J175,J172,J169,J166,J163,J160,J157,J154,J151,J147,J144,J140,J136,J133,J127,J122,J119,J115,J110,J105,J96,J93,J90,J84,J79,J73,J70,J67,J63,J49,J45,J42,J37,J34,J28)</f>
        <v>0</v>
      </c>
      <c r="K226" s="305">
        <f>SUM(K225,K222,K219,K216,K213,K208,K204,K201,K189,K186,K175,K172,K169,K166,K163,K160,K157,K154,K151,K147,K144,K140,K136,K133,K127,K122,K119,K115,K110,K105,K96,K93,K90,K84,K79,K73,K70,K67,K63,K49,K45,K42,K37,K34,K28)</f>
        <v>0</v>
      </c>
    </row>
    <row r="227" spans="1:11">
      <c r="I227" s="87"/>
    </row>
    <row r="228" spans="1:11">
      <c r="I228" s="292"/>
      <c r="J228" s="294"/>
    </row>
    <row r="230" spans="1:11">
      <c r="A230" s="292"/>
      <c r="J230" s="294"/>
      <c r="K230" s="294"/>
    </row>
    <row r="232" spans="1:11">
      <c r="A232" s="292"/>
    </row>
    <row r="233" spans="1:11">
      <c r="G233" s="292"/>
      <c r="H233" s="343"/>
    </row>
  </sheetData>
  <pageMargins left="0.70866141732283472" right="0.70866141732283472" top="0.74803149606299213" bottom="0.74803149606299213" header="0.31496062992125984" footer="0.31496062992125984"/>
  <pageSetup paperSize="9" scale="3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90"/>
  <sheetViews>
    <sheetView zoomScale="60" zoomScaleNormal="60" workbookViewId="0">
      <selection activeCell="G11" sqref="G11"/>
    </sheetView>
  </sheetViews>
  <sheetFormatPr defaultColWidth="8.85546875" defaultRowHeight="15"/>
  <cols>
    <col min="1" max="1" width="41.140625" customWidth="1"/>
    <col min="2" max="2" width="47.42578125" customWidth="1"/>
    <col min="4" max="4" width="13.85546875" style="289" customWidth="1"/>
    <col min="5" max="5" width="41" customWidth="1"/>
    <col min="6" max="6" width="18" customWidth="1"/>
    <col min="7" max="7" width="21.5703125" style="365" customWidth="1"/>
    <col min="8" max="8" width="8.85546875" style="370"/>
    <col min="9" max="9" width="23" customWidth="1"/>
    <col min="10" max="10" width="21" customWidth="1"/>
    <col min="11" max="11" width="20.140625" customWidth="1"/>
  </cols>
  <sheetData>
    <row r="1" spans="1:11" ht="15.75">
      <c r="A1" s="83" t="s">
        <v>0</v>
      </c>
      <c r="B1" s="12"/>
      <c r="C1" s="13"/>
      <c r="D1" s="284"/>
      <c r="E1" s="95"/>
      <c r="F1" s="96"/>
      <c r="G1" s="347"/>
      <c r="H1" s="366"/>
      <c r="I1" s="14"/>
      <c r="J1" s="14"/>
      <c r="K1" s="14"/>
    </row>
    <row r="2" spans="1:11" ht="15.75">
      <c r="A2" s="83" t="s">
        <v>1</v>
      </c>
      <c r="B2" s="83"/>
      <c r="C2" s="84"/>
      <c r="D2" s="156"/>
      <c r="E2" s="98"/>
      <c r="F2" s="96"/>
      <c r="G2" s="347"/>
      <c r="H2" s="366"/>
      <c r="I2" s="14"/>
      <c r="J2" s="14"/>
      <c r="K2" s="14"/>
    </row>
    <row r="3" spans="1:11" ht="15.75">
      <c r="A3" s="83" t="s">
        <v>2</v>
      </c>
      <c r="B3" s="83"/>
      <c r="C3" s="84"/>
      <c r="D3" s="156"/>
      <c r="E3" s="98"/>
      <c r="F3" s="96"/>
      <c r="G3" s="347"/>
      <c r="H3" s="366"/>
      <c r="I3" s="14"/>
      <c r="J3" s="14"/>
      <c r="K3" s="14"/>
    </row>
    <row r="4" spans="1:11" ht="15.75">
      <c r="A4" s="83"/>
      <c r="B4" s="83"/>
      <c r="C4" s="84"/>
      <c r="D4" s="156"/>
      <c r="E4" s="98"/>
      <c r="F4" s="96"/>
      <c r="G4" s="347"/>
      <c r="H4" s="366"/>
      <c r="I4" s="14"/>
      <c r="J4" s="14"/>
      <c r="K4" s="14"/>
    </row>
    <row r="5" spans="1:11" ht="15.75">
      <c r="A5" s="83" t="s">
        <v>3</v>
      </c>
      <c r="C5" s="84"/>
      <c r="D5" s="156"/>
      <c r="E5" s="98"/>
      <c r="F5" s="96"/>
      <c r="G5" s="347"/>
      <c r="H5" s="366"/>
      <c r="I5" s="14"/>
      <c r="J5" s="14"/>
      <c r="K5" s="14"/>
    </row>
    <row r="6" spans="1:11" ht="15.75">
      <c r="A6" s="89"/>
      <c r="B6" s="89"/>
      <c r="C6" s="84"/>
      <c r="D6" s="158"/>
      <c r="E6" s="98"/>
      <c r="F6" s="96"/>
      <c r="G6" s="347"/>
      <c r="H6" s="366"/>
      <c r="I6" s="14"/>
      <c r="J6" s="14"/>
      <c r="K6" s="14"/>
    </row>
    <row r="7" spans="1:11" ht="15.75">
      <c r="A7" s="84" t="s">
        <v>835</v>
      </c>
      <c r="B7" s="89"/>
      <c r="C7" s="91"/>
      <c r="D7" s="158"/>
      <c r="E7" s="98"/>
      <c r="F7" s="100"/>
      <c r="G7" s="348"/>
      <c r="H7" s="367"/>
      <c r="I7" s="86"/>
      <c r="J7" s="86"/>
      <c r="K7" s="86"/>
    </row>
    <row r="8" spans="1:11" ht="15.75">
      <c r="A8" s="84"/>
      <c r="B8" s="89"/>
      <c r="C8" s="91"/>
      <c r="D8" s="158"/>
      <c r="E8" s="98"/>
      <c r="F8" s="96"/>
      <c r="G8" s="347"/>
      <c r="H8" s="366"/>
      <c r="I8" s="14"/>
      <c r="J8" s="14"/>
      <c r="K8" s="14"/>
    </row>
    <row r="9" spans="1:11" ht="31.5">
      <c r="A9" s="15" t="s">
        <v>5</v>
      </c>
      <c r="B9" s="15" t="s">
        <v>6</v>
      </c>
      <c r="C9" s="16" t="s">
        <v>7</v>
      </c>
      <c r="D9" s="273" t="s">
        <v>915</v>
      </c>
      <c r="E9" s="17" t="s">
        <v>260</v>
      </c>
      <c r="F9" s="18" t="s">
        <v>8</v>
      </c>
      <c r="G9" s="349" t="s">
        <v>9</v>
      </c>
      <c r="H9" s="338" t="s">
        <v>10</v>
      </c>
      <c r="I9" s="19" t="s">
        <v>11</v>
      </c>
      <c r="J9" s="18" t="s">
        <v>12</v>
      </c>
      <c r="K9" s="18" t="s">
        <v>13</v>
      </c>
    </row>
    <row r="10" spans="1:11" ht="15.75">
      <c r="A10" s="101" t="s">
        <v>261</v>
      </c>
      <c r="B10" s="102"/>
      <c r="C10" s="103"/>
      <c r="D10" s="285"/>
      <c r="E10" s="104"/>
      <c r="F10" s="105"/>
      <c r="G10" s="350"/>
      <c r="H10" s="368"/>
      <c r="I10" s="106"/>
      <c r="J10" s="106"/>
      <c r="K10" s="107"/>
    </row>
    <row r="11" spans="1:11" ht="47.25">
      <c r="A11" s="21" t="s">
        <v>262</v>
      </c>
      <c r="B11" s="21" t="s">
        <v>263</v>
      </c>
      <c r="C11" s="22" t="s">
        <v>18</v>
      </c>
      <c r="D11" s="130">
        <v>400</v>
      </c>
      <c r="E11" s="71"/>
      <c r="F11" s="109"/>
      <c r="G11" s="309"/>
      <c r="H11" s="424"/>
      <c r="I11" s="25">
        <f>G11+(G11*H11/100)</f>
        <v>0</v>
      </c>
      <c r="J11" s="24">
        <f>D11*G11</f>
        <v>0</v>
      </c>
      <c r="K11" s="24">
        <f>D11*I11</f>
        <v>0</v>
      </c>
    </row>
    <row r="12" spans="1:11" ht="15.75">
      <c r="A12" s="27" t="s">
        <v>264</v>
      </c>
      <c r="B12" s="21"/>
      <c r="C12" s="22"/>
      <c r="D12" s="130"/>
      <c r="E12" s="80"/>
      <c r="F12" s="110"/>
      <c r="G12" s="309"/>
      <c r="H12" s="445"/>
      <c r="I12" s="25"/>
      <c r="J12" s="30">
        <f>SUM(J11)</f>
        <v>0</v>
      </c>
      <c r="K12" s="30">
        <f>SUM(K11)</f>
        <v>0</v>
      </c>
    </row>
    <row r="13" spans="1:11" ht="15.75">
      <c r="A13" s="111" t="s">
        <v>265</v>
      </c>
      <c r="B13" s="112"/>
      <c r="C13" s="111"/>
      <c r="D13" s="286"/>
      <c r="E13" s="113"/>
      <c r="F13" s="114"/>
      <c r="G13" s="328"/>
      <c r="H13" s="446"/>
      <c r="I13" s="462"/>
      <c r="J13" s="115"/>
      <c r="K13" s="116"/>
    </row>
    <row r="14" spans="1:11" ht="108" customHeight="1">
      <c r="A14" s="417" t="s">
        <v>266</v>
      </c>
      <c r="B14" s="417"/>
      <c r="C14" s="417"/>
      <c r="D14" s="268"/>
      <c r="E14" s="80"/>
      <c r="F14" s="110"/>
      <c r="G14" s="309"/>
      <c r="H14" s="447"/>
      <c r="I14" s="25"/>
      <c r="J14" s="24"/>
      <c r="K14" s="24"/>
    </row>
    <row r="15" spans="1:11" ht="15.75">
      <c r="A15" s="111" t="s">
        <v>267</v>
      </c>
      <c r="B15" s="112"/>
      <c r="C15" s="111"/>
      <c r="D15" s="286"/>
      <c r="E15" s="113"/>
      <c r="F15" s="113"/>
      <c r="G15" s="328"/>
      <c r="H15" s="448"/>
      <c r="I15" s="462"/>
      <c r="J15" s="115"/>
      <c r="K15" s="116"/>
    </row>
    <row r="16" spans="1:11" ht="194.45" customHeight="1">
      <c r="A16" s="21" t="s">
        <v>837</v>
      </c>
      <c r="B16" s="21" t="s">
        <v>836</v>
      </c>
      <c r="C16" s="22" t="s">
        <v>18</v>
      </c>
      <c r="D16" s="130">
        <v>600</v>
      </c>
      <c r="E16" s="71"/>
      <c r="F16" s="110"/>
      <c r="G16" s="309"/>
      <c r="H16" s="424"/>
      <c r="I16" s="25">
        <f>G16+(G16*H16/100)</f>
        <v>0</v>
      </c>
      <c r="J16" s="24">
        <f>D16*G16</f>
        <v>0</v>
      </c>
      <c r="K16" s="24">
        <f>D16*I16</f>
        <v>0</v>
      </c>
    </row>
    <row r="17" spans="1:11" ht="15.75">
      <c r="A17" s="27" t="s">
        <v>268</v>
      </c>
      <c r="B17" s="21"/>
      <c r="C17" s="22"/>
      <c r="D17" s="130"/>
      <c r="E17" s="80"/>
      <c r="F17" s="110"/>
      <c r="G17" s="309"/>
      <c r="H17" s="445"/>
      <c r="I17" s="25"/>
      <c r="J17" s="30">
        <f>SUM(J16)</f>
        <v>0</v>
      </c>
      <c r="K17" s="30">
        <f>SUM(K16)</f>
        <v>0</v>
      </c>
    </row>
    <row r="18" spans="1:11" ht="15.75">
      <c r="A18" s="111" t="s">
        <v>269</v>
      </c>
      <c r="B18" s="112"/>
      <c r="C18" s="111"/>
      <c r="D18" s="286"/>
      <c r="E18" s="113"/>
      <c r="F18" s="113"/>
      <c r="G18" s="328"/>
      <c r="H18" s="448"/>
      <c r="I18" s="462"/>
      <c r="J18" s="115"/>
      <c r="K18" s="116"/>
    </row>
    <row r="19" spans="1:11" ht="141.75">
      <c r="A19" s="27"/>
      <c r="B19" s="21" t="s">
        <v>270</v>
      </c>
      <c r="C19" s="117"/>
      <c r="D19" s="117"/>
      <c r="E19" s="118"/>
      <c r="F19" s="110"/>
      <c r="G19" s="309"/>
      <c r="H19" s="424"/>
      <c r="I19" s="25"/>
      <c r="J19" s="24"/>
      <c r="K19" s="24"/>
    </row>
    <row r="20" spans="1:11" ht="15.75">
      <c r="A20" s="21" t="s">
        <v>271</v>
      </c>
      <c r="B20" s="21"/>
      <c r="C20" s="22" t="s">
        <v>18</v>
      </c>
      <c r="D20" s="130">
        <v>20</v>
      </c>
      <c r="E20" s="118"/>
      <c r="F20" s="110"/>
      <c r="G20" s="309"/>
      <c r="H20" s="424"/>
      <c r="I20" s="25">
        <f>G20+(G20*H20/100)</f>
        <v>0</v>
      </c>
      <c r="J20" s="24">
        <f>D20*G20</f>
        <v>0</v>
      </c>
      <c r="K20" s="24">
        <f>D20*I20</f>
        <v>0</v>
      </c>
    </row>
    <row r="21" spans="1:11" ht="15.75">
      <c r="A21" s="21" t="s">
        <v>272</v>
      </c>
      <c r="B21" s="21"/>
      <c r="C21" s="22" t="s">
        <v>18</v>
      </c>
      <c r="D21" s="130">
        <v>20</v>
      </c>
      <c r="E21" s="71"/>
      <c r="F21" s="110"/>
      <c r="G21" s="309"/>
      <c r="H21" s="424"/>
      <c r="I21" s="25">
        <f>G21+(G21*H21/100)</f>
        <v>0</v>
      </c>
      <c r="J21" s="24">
        <f>D21*G21</f>
        <v>0</v>
      </c>
      <c r="K21" s="24">
        <f>D21*I21</f>
        <v>0</v>
      </c>
    </row>
    <row r="22" spans="1:11" ht="15.75">
      <c r="A22" s="21" t="s">
        <v>273</v>
      </c>
      <c r="B22" s="21"/>
      <c r="C22" s="22" t="s">
        <v>18</v>
      </c>
      <c r="D22" s="130">
        <v>20</v>
      </c>
      <c r="E22" s="71"/>
      <c r="F22" s="110"/>
      <c r="G22" s="309"/>
      <c r="H22" s="424"/>
      <c r="I22" s="25">
        <f>G22+(G22*H22/100)</f>
        <v>0</v>
      </c>
      <c r="J22" s="24">
        <f>D22*G22</f>
        <v>0</v>
      </c>
      <c r="K22" s="24">
        <f>D22*I22</f>
        <v>0</v>
      </c>
    </row>
    <row r="23" spans="1:11" ht="15.75">
      <c r="A23" s="27" t="s">
        <v>274</v>
      </c>
      <c r="B23" s="21"/>
      <c r="C23" s="22"/>
      <c r="D23" s="130"/>
      <c r="E23" s="80"/>
      <c r="F23" s="110"/>
      <c r="G23" s="309"/>
      <c r="H23" s="445"/>
      <c r="I23" s="25"/>
      <c r="J23" s="30">
        <f>SUM(J20:J22)</f>
        <v>0</v>
      </c>
      <c r="K23" s="30">
        <f>SUM(K20:K22)</f>
        <v>0</v>
      </c>
    </row>
    <row r="24" spans="1:11" ht="15.75">
      <c r="A24" s="111" t="s">
        <v>275</v>
      </c>
      <c r="B24" s="112"/>
      <c r="C24" s="111"/>
      <c r="D24" s="286"/>
      <c r="E24" s="113"/>
      <c r="F24" s="113"/>
      <c r="G24" s="328"/>
      <c r="H24" s="448"/>
      <c r="I24" s="462"/>
      <c r="J24" s="115"/>
      <c r="K24" s="116"/>
    </row>
    <row r="25" spans="1:11" ht="141.75">
      <c r="A25" s="21" t="s">
        <v>276</v>
      </c>
      <c r="B25" s="21" t="s">
        <v>277</v>
      </c>
      <c r="C25" s="22"/>
      <c r="D25" s="130"/>
      <c r="E25" s="80"/>
      <c r="F25" s="110"/>
      <c r="G25" s="309"/>
      <c r="H25" s="449"/>
      <c r="I25" s="25"/>
      <c r="J25" s="24"/>
      <c r="K25" s="24"/>
    </row>
    <row r="26" spans="1:11" ht="15.75">
      <c r="A26" s="21" t="s">
        <v>278</v>
      </c>
      <c r="B26" s="21"/>
      <c r="C26" s="22" t="s">
        <v>18</v>
      </c>
      <c r="D26" s="130">
        <v>80</v>
      </c>
      <c r="E26" s="80"/>
      <c r="F26" s="110"/>
      <c r="G26" s="351"/>
      <c r="H26" s="450"/>
      <c r="I26" s="25">
        <f t="shared" ref="I26:I31" si="0">G26+(G26*H26/100)</f>
        <v>0</v>
      </c>
      <c r="J26" s="24">
        <f t="shared" ref="J26:J31" si="1">D26*G26</f>
        <v>0</v>
      </c>
      <c r="K26" s="24">
        <f t="shared" ref="K26:K31" si="2">D26*I26</f>
        <v>0</v>
      </c>
    </row>
    <row r="27" spans="1:11" ht="15.75">
      <c r="A27" s="21" t="s">
        <v>279</v>
      </c>
      <c r="B27" s="21"/>
      <c r="C27" s="22" t="s">
        <v>18</v>
      </c>
      <c r="D27" s="130">
        <v>280</v>
      </c>
      <c r="E27" s="80"/>
      <c r="F27" s="110"/>
      <c r="G27" s="351"/>
      <c r="H27" s="450"/>
      <c r="I27" s="25">
        <f t="shared" si="0"/>
        <v>0</v>
      </c>
      <c r="J27" s="24">
        <f t="shared" si="1"/>
        <v>0</v>
      </c>
      <c r="K27" s="24">
        <f t="shared" si="2"/>
        <v>0</v>
      </c>
    </row>
    <row r="28" spans="1:11" ht="15.75">
      <c r="A28" s="21" t="s">
        <v>280</v>
      </c>
      <c r="B28" s="21"/>
      <c r="C28" s="22" t="s">
        <v>18</v>
      </c>
      <c r="D28" s="130">
        <v>1880</v>
      </c>
      <c r="E28" s="71"/>
      <c r="F28" s="110"/>
      <c r="G28" s="351"/>
      <c r="H28" s="450"/>
      <c r="I28" s="25">
        <f t="shared" si="0"/>
        <v>0</v>
      </c>
      <c r="J28" s="24">
        <f t="shared" si="1"/>
        <v>0</v>
      </c>
      <c r="K28" s="24">
        <f t="shared" si="2"/>
        <v>0</v>
      </c>
    </row>
    <row r="29" spans="1:11" ht="15.75">
      <c r="A29" s="21" t="s">
        <v>281</v>
      </c>
      <c r="B29" s="21"/>
      <c r="C29" s="22" t="s">
        <v>18</v>
      </c>
      <c r="D29" s="130">
        <v>900</v>
      </c>
      <c r="E29" s="80"/>
      <c r="F29" s="110"/>
      <c r="G29" s="351"/>
      <c r="H29" s="450"/>
      <c r="I29" s="25">
        <f t="shared" si="0"/>
        <v>0</v>
      </c>
      <c r="J29" s="24">
        <f t="shared" si="1"/>
        <v>0</v>
      </c>
      <c r="K29" s="24">
        <f t="shared" si="2"/>
        <v>0</v>
      </c>
    </row>
    <row r="30" spans="1:11" ht="15.75">
      <c r="A30" s="21" t="s">
        <v>282</v>
      </c>
      <c r="B30" s="21"/>
      <c r="C30" s="22" t="s">
        <v>18</v>
      </c>
      <c r="D30" s="130">
        <v>240</v>
      </c>
      <c r="E30" s="80"/>
      <c r="F30" s="110"/>
      <c r="G30" s="351"/>
      <c r="H30" s="450"/>
      <c r="I30" s="25">
        <f t="shared" si="0"/>
        <v>0</v>
      </c>
      <c r="J30" s="24">
        <f t="shared" si="1"/>
        <v>0</v>
      </c>
      <c r="K30" s="24">
        <f t="shared" si="2"/>
        <v>0</v>
      </c>
    </row>
    <row r="31" spans="1:11" ht="15.75">
      <c r="A31" s="21" t="s">
        <v>283</v>
      </c>
      <c r="B31" s="21"/>
      <c r="C31" s="22" t="s">
        <v>18</v>
      </c>
      <c r="D31" s="130">
        <v>1700</v>
      </c>
      <c r="E31" s="71"/>
      <c r="F31" s="110"/>
      <c r="G31" s="351"/>
      <c r="H31" s="450"/>
      <c r="I31" s="25">
        <f t="shared" si="0"/>
        <v>0</v>
      </c>
      <c r="J31" s="24">
        <f t="shared" si="1"/>
        <v>0</v>
      </c>
      <c r="K31" s="24">
        <f t="shared" si="2"/>
        <v>0</v>
      </c>
    </row>
    <row r="32" spans="1:11" ht="15.75">
      <c r="A32" s="27" t="s">
        <v>284</v>
      </c>
      <c r="B32" s="21"/>
      <c r="C32" s="22"/>
      <c r="D32" s="130"/>
      <c r="E32" s="80"/>
      <c r="F32" s="110"/>
      <c r="G32" s="309"/>
      <c r="H32" s="445"/>
      <c r="I32" s="25"/>
      <c r="J32" s="30">
        <f>SUM(J26:J31)</f>
        <v>0</v>
      </c>
      <c r="K32" s="30">
        <f>SUM(K26:K31)</f>
        <v>0</v>
      </c>
    </row>
    <row r="33" spans="1:11" ht="15.75">
      <c r="A33" s="111" t="s">
        <v>285</v>
      </c>
      <c r="B33" s="112"/>
      <c r="C33" s="111"/>
      <c r="D33" s="286"/>
      <c r="E33" s="113"/>
      <c r="F33" s="113"/>
      <c r="G33" s="328"/>
      <c r="H33" s="448"/>
      <c r="I33" s="462"/>
      <c r="J33" s="115"/>
      <c r="K33" s="116"/>
    </row>
    <row r="34" spans="1:11" ht="157.5">
      <c r="A34" s="21" t="s">
        <v>286</v>
      </c>
      <c r="B34" s="21" t="s">
        <v>287</v>
      </c>
      <c r="C34" s="22"/>
      <c r="D34" s="130"/>
      <c r="E34" s="80"/>
      <c r="F34" s="110"/>
      <c r="G34" s="309"/>
      <c r="H34" s="449"/>
      <c r="I34" s="25"/>
      <c r="J34" s="24"/>
      <c r="K34" s="24"/>
    </row>
    <row r="35" spans="1:11" ht="15.75">
      <c r="A35" s="21" t="s">
        <v>288</v>
      </c>
      <c r="B35" s="21"/>
      <c r="C35" s="22" t="s">
        <v>18</v>
      </c>
      <c r="D35" s="130">
        <v>20</v>
      </c>
      <c r="E35" s="80"/>
      <c r="F35" s="110"/>
      <c r="G35" s="351"/>
      <c r="H35" s="450"/>
      <c r="I35" s="25">
        <f>G35+(G35*H35/100)</f>
        <v>0</v>
      </c>
      <c r="J35" s="24">
        <f>D35*G35</f>
        <v>0</v>
      </c>
      <c r="K35" s="24">
        <f>D35*I35</f>
        <v>0</v>
      </c>
    </row>
    <row r="36" spans="1:11" ht="15.75">
      <c r="A36" s="21" t="s">
        <v>289</v>
      </c>
      <c r="B36" s="21"/>
      <c r="C36" s="22" t="s">
        <v>18</v>
      </c>
      <c r="D36" s="130">
        <v>20</v>
      </c>
      <c r="E36" s="71"/>
      <c r="F36" s="110"/>
      <c r="G36" s="351"/>
      <c r="H36" s="450"/>
      <c r="I36" s="25">
        <f>G36+(G36*H36/100)</f>
        <v>0</v>
      </c>
      <c r="J36" s="24">
        <f>D36*G36</f>
        <v>0</v>
      </c>
      <c r="K36" s="24">
        <f>D36*I36</f>
        <v>0</v>
      </c>
    </row>
    <row r="37" spans="1:11" ht="15.75">
      <c r="A37" s="21" t="s">
        <v>290</v>
      </c>
      <c r="B37" s="21"/>
      <c r="C37" s="22" t="s">
        <v>18</v>
      </c>
      <c r="D37" s="130">
        <v>20</v>
      </c>
      <c r="E37" s="80"/>
      <c r="F37" s="110"/>
      <c r="G37" s="351"/>
      <c r="H37" s="450"/>
      <c r="I37" s="25">
        <f>G37+(G37*H37/100)</f>
        <v>0</v>
      </c>
      <c r="J37" s="24">
        <f>D37*G37</f>
        <v>0</v>
      </c>
      <c r="K37" s="24">
        <f>D37*I37</f>
        <v>0</v>
      </c>
    </row>
    <row r="38" spans="1:11" ht="15.75">
      <c r="A38" s="27" t="s">
        <v>291</v>
      </c>
      <c r="B38" s="21"/>
      <c r="C38" s="22"/>
      <c r="D38" s="130"/>
      <c r="E38" s="80"/>
      <c r="F38" s="110"/>
      <c r="G38" s="309"/>
      <c r="H38" s="445"/>
      <c r="I38" s="25"/>
      <c r="J38" s="30">
        <f>SUM(J35:J37)</f>
        <v>0</v>
      </c>
      <c r="K38" s="30">
        <f>SUM(K35:K37)</f>
        <v>0</v>
      </c>
    </row>
    <row r="39" spans="1:11" ht="15.75">
      <c r="A39" s="111" t="s">
        <v>292</v>
      </c>
      <c r="B39" s="112"/>
      <c r="C39" s="111"/>
      <c r="D39" s="286"/>
      <c r="E39" s="113"/>
      <c r="F39" s="113"/>
      <c r="G39" s="328"/>
      <c r="H39" s="448"/>
      <c r="I39" s="462"/>
      <c r="J39" s="115"/>
      <c r="K39" s="116"/>
    </row>
    <row r="40" spans="1:11" ht="189">
      <c r="A40" s="21" t="s">
        <v>293</v>
      </c>
      <c r="B40" s="21" t="s">
        <v>418</v>
      </c>
      <c r="C40" s="22"/>
      <c r="D40" s="130"/>
      <c r="E40" s="80"/>
      <c r="F40" s="110"/>
      <c r="G40" s="309"/>
      <c r="H40" s="424"/>
      <c r="I40" s="25"/>
      <c r="J40" s="24"/>
      <c r="K40" s="24"/>
    </row>
    <row r="41" spans="1:11" ht="15.75">
      <c r="A41" s="21" t="s">
        <v>294</v>
      </c>
      <c r="B41" s="21"/>
      <c r="C41" s="22" t="s">
        <v>18</v>
      </c>
      <c r="D41" s="130">
        <v>20</v>
      </c>
      <c r="E41" s="80"/>
      <c r="F41" s="110"/>
      <c r="G41" s="309"/>
      <c r="H41" s="451"/>
      <c r="I41" s="25">
        <f t="shared" ref="I41:I49" si="3">G41+(G41*H41/100)</f>
        <v>0</v>
      </c>
      <c r="J41" s="24">
        <f t="shared" ref="J41:J46" si="4">D41*G41</f>
        <v>0</v>
      </c>
      <c r="K41" s="24">
        <f t="shared" ref="K41:K46" si="5">D41*I41</f>
        <v>0</v>
      </c>
    </row>
    <row r="42" spans="1:11" ht="15.75">
      <c r="A42" s="21" t="s">
        <v>295</v>
      </c>
      <c r="B42" s="21"/>
      <c r="C42" s="22" t="s">
        <v>18</v>
      </c>
      <c r="D42" s="130">
        <v>40</v>
      </c>
      <c r="E42" s="80"/>
      <c r="F42" s="110"/>
      <c r="G42" s="309"/>
      <c r="H42" s="451"/>
      <c r="I42" s="25">
        <f t="shared" si="3"/>
        <v>0</v>
      </c>
      <c r="J42" s="24">
        <f t="shared" si="4"/>
        <v>0</v>
      </c>
      <c r="K42" s="24">
        <f t="shared" si="5"/>
        <v>0</v>
      </c>
    </row>
    <row r="43" spans="1:11" ht="15.75">
      <c r="A43" s="21" t="s">
        <v>280</v>
      </c>
      <c r="B43" s="21"/>
      <c r="C43" s="22" t="s">
        <v>18</v>
      </c>
      <c r="D43" s="130">
        <v>380</v>
      </c>
      <c r="E43" s="71"/>
      <c r="F43" s="110"/>
      <c r="G43" s="309"/>
      <c r="H43" s="451"/>
      <c r="I43" s="25">
        <f t="shared" si="3"/>
        <v>0</v>
      </c>
      <c r="J43" s="24">
        <f t="shared" si="4"/>
        <v>0</v>
      </c>
      <c r="K43" s="24">
        <f t="shared" si="5"/>
        <v>0</v>
      </c>
    </row>
    <row r="44" spans="1:11" ht="15.75">
      <c r="A44" s="21" t="s">
        <v>281</v>
      </c>
      <c r="B44" s="21"/>
      <c r="C44" s="22" t="s">
        <v>18</v>
      </c>
      <c r="D44" s="130">
        <v>260</v>
      </c>
      <c r="E44" s="71"/>
      <c r="F44" s="110"/>
      <c r="G44" s="309"/>
      <c r="H44" s="451"/>
      <c r="I44" s="25">
        <f t="shared" si="3"/>
        <v>0</v>
      </c>
      <c r="J44" s="24">
        <f t="shared" si="4"/>
        <v>0</v>
      </c>
      <c r="K44" s="24">
        <f t="shared" si="5"/>
        <v>0</v>
      </c>
    </row>
    <row r="45" spans="1:11" ht="15.75">
      <c r="A45" s="21" t="s">
        <v>282</v>
      </c>
      <c r="B45" s="21"/>
      <c r="C45" s="22" t="s">
        <v>18</v>
      </c>
      <c r="D45" s="130">
        <v>100</v>
      </c>
      <c r="E45" s="80"/>
      <c r="F45" s="110"/>
      <c r="G45" s="309"/>
      <c r="H45" s="451"/>
      <c r="I45" s="25">
        <f t="shared" si="3"/>
        <v>0</v>
      </c>
      <c r="J45" s="24">
        <f t="shared" si="4"/>
        <v>0</v>
      </c>
      <c r="K45" s="24">
        <f t="shared" si="5"/>
        <v>0</v>
      </c>
    </row>
    <row r="46" spans="1:11" ht="15.75">
      <c r="A46" s="21" t="s">
        <v>296</v>
      </c>
      <c r="B46" s="21"/>
      <c r="C46" s="22" t="s">
        <v>18</v>
      </c>
      <c r="D46" s="130">
        <v>80</v>
      </c>
      <c r="E46" s="80"/>
      <c r="F46" s="110"/>
      <c r="G46" s="309"/>
      <c r="H46" s="451"/>
      <c r="I46" s="25">
        <f t="shared" si="3"/>
        <v>0</v>
      </c>
      <c r="J46" s="24">
        <f t="shared" si="4"/>
        <v>0</v>
      </c>
      <c r="K46" s="24">
        <f t="shared" si="5"/>
        <v>0</v>
      </c>
    </row>
    <row r="47" spans="1:11" ht="15.75">
      <c r="A47" s="27" t="s">
        <v>297</v>
      </c>
      <c r="B47" s="21"/>
      <c r="C47" s="22"/>
      <c r="D47" s="130"/>
      <c r="E47" s="80"/>
      <c r="F47" s="110"/>
      <c r="G47" s="309"/>
      <c r="H47" s="445"/>
      <c r="I47" s="25"/>
      <c r="J47" s="30">
        <f>SUM(J41:J46)</f>
        <v>0</v>
      </c>
      <c r="K47" s="30">
        <f>SUM(K41:K46)</f>
        <v>0</v>
      </c>
    </row>
    <row r="48" spans="1:11" ht="15.75">
      <c r="A48" s="111" t="s">
        <v>298</v>
      </c>
      <c r="B48" s="112"/>
      <c r="C48" s="111"/>
      <c r="D48" s="286"/>
      <c r="E48" s="113"/>
      <c r="F48" s="113"/>
      <c r="G48" s="328"/>
      <c r="H48" s="448"/>
      <c r="I48" s="39"/>
      <c r="J48" s="115"/>
      <c r="K48" s="116"/>
    </row>
    <row r="49" spans="1:11" ht="204.75">
      <c r="A49" s="21" t="s">
        <v>299</v>
      </c>
      <c r="B49" s="21" t="s">
        <v>300</v>
      </c>
      <c r="C49" s="22"/>
      <c r="D49" s="130">
        <v>40</v>
      </c>
      <c r="E49" s="119"/>
      <c r="F49" s="120"/>
      <c r="G49" s="352"/>
      <c r="H49" s="452"/>
      <c r="I49" s="25">
        <f t="shared" si="3"/>
        <v>0</v>
      </c>
      <c r="J49" s="24">
        <f>D49*G49</f>
        <v>0</v>
      </c>
      <c r="K49" s="121">
        <f>D49*I49</f>
        <v>0</v>
      </c>
    </row>
    <row r="50" spans="1:11" ht="15.75">
      <c r="A50" s="27" t="s">
        <v>301</v>
      </c>
      <c r="B50" s="21"/>
      <c r="C50" s="22"/>
      <c r="D50" s="130"/>
      <c r="E50" s="80"/>
      <c r="F50" s="110"/>
      <c r="G50" s="309"/>
      <c r="H50" s="445"/>
      <c r="I50" s="25"/>
      <c r="J50" s="30">
        <f>SUM(J49)</f>
        <v>0</v>
      </c>
      <c r="K50" s="30">
        <f>SUM(K49)</f>
        <v>0</v>
      </c>
    </row>
    <row r="51" spans="1:11" ht="15.75">
      <c r="A51" s="111" t="s">
        <v>302</v>
      </c>
      <c r="B51" s="112"/>
      <c r="C51" s="111"/>
      <c r="D51" s="286"/>
      <c r="E51" s="113"/>
      <c r="F51" s="113"/>
      <c r="G51" s="353"/>
      <c r="H51" s="448"/>
      <c r="I51" s="462"/>
      <c r="J51" s="115"/>
      <c r="K51" s="116"/>
    </row>
    <row r="52" spans="1:11" ht="173.25">
      <c r="A52" s="21" t="s">
        <v>303</v>
      </c>
      <c r="B52" s="21" t="s">
        <v>304</v>
      </c>
      <c r="C52" s="22"/>
      <c r="D52" s="130"/>
      <c r="E52" s="71"/>
      <c r="F52" s="110"/>
      <c r="G52" s="352"/>
      <c r="H52" s="452"/>
      <c r="I52" s="25"/>
      <c r="J52" s="24"/>
      <c r="K52" s="24"/>
    </row>
    <row r="53" spans="1:11" ht="15.75">
      <c r="A53" s="22" t="s">
        <v>305</v>
      </c>
      <c r="B53" s="68"/>
      <c r="C53" s="68" t="s">
        <v>18</v>
      </c>
      <c r="D53" s="130">
        <v>20</v>
      </c>
      <c r="E53" s="80"/>
      <c r="F53" s="110"/>
      <c r="G53" s="309"/>
      <c r="H53" s="452"/>
      <c r="I53" s="25">
        <f t="shared" ref="I53:I113" si="6">G53+(G53*H53/100)</f>
        <v>0</v>
      </c>
      <c r="J53" s="24">
        <f t="shared" ref="J53:J113" si="7">D53*G53</f>
        <v>0</v>
      </c>
      <c r="K53" s="24">
        <f t="shared" ref="K53:K113" si="8">D53*I53</f>
        <v>0</v>
      </c>
    </row>
    <row r="54" spans="1:11" ht="15.75">
      <c r="A54" s="22" t="s">
        <v>306</v>
      </c>
      <c r="B54" s="68"/>
      <c r="C54" s="68" t="s">
        <v>18</v>
      </c>
      <c r="D54" s="130">
        <v>20</v>
      </c>
      <c r="E54" s="80"/>
      <c r="F54" s="110"/>
      <c r="G54" s="309"/>
      <c r="H54" s="452"/>
      <c r="I54" s="25">
        <f t="shared" si="6"/>
        <v>0</v>
      </c>
      <c r="J54" s="24">
        <f t="shared" si="7"/>
        <v>0</v>
      </c>
      <c r="K54" s="24">
        <f t="shared" si="8"/>
        <v>0</v>
      </c>
    </row>
    <row r="55" spans="1:11" ht="15.75" customHeight="1">
      <c r="A55" s="27" t="s">
        <v>307</v>
      </c>
      <c r="B55" s="21"/>
      <c r="C55" s="22"/>
      <c r="D55" s="130"/>
      <c r="E55" s="80"/>
      <c r="F55" s="110"/>
      <c r="G55" s="309"/>
      <c r="H55" s="445"/>
      <c r="I55" s="25"/>
      <c r="J55" s="30">
        <f>SUM(J53:J54)</f>
        <v>0</v>
      </c>
      <c r="K55" s="30">
        <f>SUM(K53:K54)</f>
        <v>0</v>
      </c>
    </row>
    <row r="56" spans="1:11" ht="15.75">
      <c r="A56" s="111" t="s">
        <v>308</v>
      </c>
      <c r="B56" s="112"/>
      <c r="C56" s="111"/>
      <c r="D56" s="286"/>
      <c r="E56" s="113"/>
      <c r="F56" s="113"/>
      <c r="G56" s="328"/>
      <c r="H56" s="448"/>
      <c r="I56" s="39"/>
      <c r="J56" s="40"/>
      <c r="K56" s="40"/>
    </row>
    <row r="57" spans="1:11" ht="47.25">
      <c r="A57" s="21" t="s">
        <v>309</v>
      </c>
      <c r="B57" s="21" t="s">
        <v>310</v>
      </c>
      <c r="C57" s="68"/>
      <c r="D57" s="130"/>
      <c r="E57" s="118"/>
      <c r="F57" s="118"/>
      <c r="G57" s="354"/>
      <c r="H57" s="453"/>
      <c r="I57" s="25"/>
      <c r="J57" s="24"/>
      <c r="K57" s="24"/>
    </row>
    <row r="58" spans="1:11" ht="15.75">
      <c r="A58" s="21" t="s">
        <v>280</v>
      </c>
      <c r="B58" s="26"/>
      <c r="C58" s="68" t="s">
        <v>18</v>
      </c>
      <c r="D58" s="130">
        <v>40</v>
      </c>
      <c r="E58" s="118"/>
      <c r="F58" s="118"/>
      <c r="G58" s="309"/>
      <c r="H58" s="424"/>
      <c r="I58" s="25">
        <f t="shared" si="6"/>
        <v>0</v>
      </c>
      <c r="J58" s="24">
        <f t="shared" si="7"/>
        <v>0</v>
      </c>
      <c r="K58" s="24">
        <f t="shared" si="8"/>
        <v>0</v>
      </c>
    </row>
    <row r="59" spans="1:11" ht="15.75">
      <c r="A59" s="21" t="s">
        <v>282</v>
      </c>
      <c r="B59" s="26"/>
      <c r="C59" s="68" t="s">
        <v>18</v>
      </c>
      <c r="D59" s="130">
        <v>40</v>
      </c>
      <c r="E59" s="118"/>
      <c r="F59" s="118"/>
      <c r="G59" s="309"/>
      <c r="H59" s="424"/>
      <c r="I59" s="25">
        <f t="shared" si="6"/>
        <v>0</v>
      </c>
      <c r="J59" s="24">
        <f t="shared" si="7"/>
        <v>0</v>
      </c>
      <c r="K59" s="24">
        <f t="shared" si="8"/>
        <v>0</v>
      </c>
    </row>
    <row r="60" spans="1:11" ht="15.75">
      <c r="A60" s="27" t="s">
        <v>311</v>
      </c>
      <c r="B60" s="21"/>
      <c r="C60" s="22"/>
      <c r="D60" s="130"/>
      <c r="E60" s="80"/>
      <c r="F60" s="110"/>
      <c r="G60" s="309"/>
      <c r="H60" s="445"/>
      <c r="I60" s="25"/>
      <c r="J60" s="30">
        <f>SUM(J58:J59)</f>
        <v>0</v>
      </c>
      <c r="K60" s="30">
        <f>SUM(K58:K59)</f>
        <v>0</v>
      </c>
    </row>
    <row r="61" spans="1:11" ht="15.75">
      <c r="A61" s="111" t="s">
        <v>312</v>
      </c>
      <c r="B61" s="112"/>
      <c r="C61" s="111"/>
      <c r="D61" s="286"/>
      <c r="E61" s="113"/>
      <c r="F61" s="113"/>
      <c r="G61" s="328"/>
      <c r="H61" s="448"/>
      <c r="I61" s="39"/>
      <c r="J61" s="40"/>
      <c r="K61" s="40"/>
    </row>
    <row r="62" spans="1:11" ht="173.25">
      <c r="A62" s="122" t="s">
        <v>313</v>
      </c>
      <c r="B62" s="122" t="s">
        <v>314</v>
      </c>
      <c r="C62" s="22"/>
      <c r="D62" s="130"/>
      <c r="E62" s="80"/>
      <c r="F62" s="110"/>
      <c r="G62" s="309"/>
      <c r="H62" s="451"/>
      <c r="I62" s="25"/>
      <c r="J62" s="24"/>
      <c r="K62" s="24"/>
    </row>
    <row r="63" spans="1:11" ht="15.75">
      <c r="A63" s="21" t="s">
        <v>306</v>
      </c>
      <c r="B63" s="21"/>
      <c r="C63" s="22" t="s">
        <v>18</v>
      </c>
      <c r="D63" s="130">
        <v>20</v>
      </c>
      <c r="E63" s="80"/>
      <c r="F63" s="110"/>
      <c r="G63" s="309"/>
      <c r="H63" s="424"/>
      <c r="I63" s="25">
        <f t="shared" si="6"/>
        <v>0</v>
      </c>
      <c r="J63" s="24">
        <f t="shared" si="7"/>
        <v>0</v>
      </c>
      <c r="K63" s="24">
        <f t="shared" si="8"/>
        <v>0</v>
      </c>
    </row>
    <row r="64" spans="1:11" ht="15.75">
      <c r="A64" s="21" t="s">
        <v>315</v>
      </c>
      <c r="B64" s="21"/>
      <c r="C64" s="22" t="s">
        <v>18</v>
      </c>
      <c r="D64" s="130">
        <v>20</v>
      </c>
      <c r="E64" s="80"/>
      <c r="F64" s="110"/>
      <c r="G64" s="309"/>
      <c r="H64" s="424"/>
      <c r="I64" s="25">
        <f t="shared" si="6"/>
        <v>0</v>
      </c>
      <c r="J64" s="24">
        <f t="shared" si="7"/>
        <v>0</v>
      </c>
      <c r="K64" s="24">
        <f t="shared" si="8"/>
        <v>0</v>
      </c>
    </row>
    <row r="65" spans="1:11" ht="15.75">
      <c r="A65" s="27" t="s">
        <v>316</v>
      </c>
      <c r="B65" s="21"/>
      <c r="C65" s="22"/>
      <c r="D65" s="130"/>
      <c r="E65" s="80"/>
      <c r="F65" s="110"/>
      <c r="G65" s="309"/>
      <c r="H65" s="453"/>
      <c r="I65" s="25"/>
      <c r="J65" s="30">
        <f>SUM(J63:J64)</f>
        <v>0</v>
      </c>
      <c r="K65" s="30">
        <f>SUM(K63:K64)</f>
        <v>0</v>
      </c>
    </row>
    <row r="66" spans="1:11" ht="15.75">
      <c r="A66" s="111" t="s">
        <v>317</v>
      </c>
      <c r="B66" s="112"/>
      <c r="C66" s="111"/>
      <c r="D66" s="286"/>
      <c r="E66" s="113"/>
      <c r="F66" s="113"/>
      <c r="G66" s="328"/>
      <c r="H66" s="448"/>
      <c r="I66" s="39"/>
      <c r="J66" s="40"/>
      <c r="K66" s="40"/>
    </row>
    <row r="67" spans="1:11" ht="94.5">
      <c r="A67" s="122" t="s">
        <v>318</v>
      </c>
      <c r="B67" s="122" t="s">
        <v>319</v>
      </c>
      <c r="C67" s="22"/>
      <c r="D67" s="130"/>
      <c r="E67" s="71"/>
      <c r="F67" s="110"/>
      <c r="G67" s="309"/>
      <c r="H67" s="451"/>
      <c r="I67" s="25"/>
      <c r="J67" s="24"/>
      <c r="K67" s="24"/>
    </row>
    <row r="68" spans="1:11" ht="15.75">
      <c r="A68" s="122">
        <v>16</v>
      </c>
      <c r="B68" s="123"/>
      <c r="C68" s="22" t="s">
        <v>18</v>
      </c>
      <c r="D68" s="130">
        <v>20</v>
      </c>
      <c r="E68" s="30"/>
      <c r="F68" s="30"/>
      <c r="G68" s="309"/>
      <c r="H68" s="424"/>
      <c r="I68" s="25">
        <f t="shared" si="6"/>
        <v>0</v>
      </c>
      <c r="J68" s="24">
        <f t="shared" si="7"/>
        <v>0</v>
      </c>
      <c r="K68" s="24">
        <f t="shared" si="8"/>
        <v>0</v>
      </c>
    </row>
    <row r="69" spans="1:11" ht="15.75">
      <c r="A69" s="122">
        <v>18</v>
      </c>
      <c r="B69" s="123"/>
      <c r="C69" s="22" t="s">
        <v>18</v>
      </c>
      <c r="D69" s="130">
        <v>20</v>
      </c>
      <c r="E69" s="71"/>
      <c r="F69" s="110"/>
      <c r="G69" s="309"/>
      <c r="H69" s="424"/>
      <c r="I69" s="25">
        <f t="shared" si="6"/>
        <v>0</v>
      </c>
      <c r="J69" s="24">
        <f t="shared" si="7"/>
        <v>0</v>
      </c>
      <c r="K69" s="24">
        <f t="shared" si="8"/>
        <v>0</v>
      </c>
    </row>
    <row r="70" spans="1:11" ht="15.75">
      <c r="A70" s="71">
        <v>20</v>
      </c>
      <c r="B70" s="123"/>
      <c r="C70" s="22" t="s">
        <v>18</v>
      </c>
      <c r="D70" s="130">
        <v>20</v>
      </c>
      <c r="E70" s="80"/>
      <c r="F70" s="110"/>
      <c r="G70" s="309"/>
      <c r="H70" s="424"/>
      <c r="I70" s="25">
        <f t="shared" si="6"/>
        <v>0</v>
      </c>
      <c r="J70" s="24">
        <f t="shared" si="7"/>
        <v>0</v>
      </c>
      <c r="K70" s="24">
        <f t="shared" si="8"/>
        <v>0</v>
      </c>
    </row>
    <row r="71" spans="1:11" ht="15.75">
      <c r="A71" s="27" t="s">
        <v>320</v>
      </c>
      <c r="B71" s="21"/>
      <c r="C71" s="22"/>
      <c r="D71" s="130"/>
      <c r="E71" s="80"/>
      <c r="F71" s="110"/>
      <c r="G71" s="309"/>
      <c r="H71" s="453"/>
      <c r="I71" s="25"/>
      <c r="J71" s="30">
        <f>SUM(J68:J70)</f>
        <v>0</v>
      </c>
      <c r="K71" s="30">
        <f>SUM(K68:K70)</f>
        <v>0</v>
      </c>
    </row>
    <row r="72" spans="1:11" ht="15.75">
      <c r="A72" s="111" t="s">
        <v>321</v>
      </c>
      <c r="B72" s="112"/>
      <c r="C72" s="111"/>
      <c r="D72" s="286"/>
      <c r="E72" s="113"/>
      <c r="F72" s="115"/>
      <c r="G72" s="328"/>
      <c r="H72" s="448"/>
      <c r="I72" s="39"/>
      <c r="J72" s="40"/>
      <c r="K72" s="40"/>
    </row>
    <row r="73" spans="1:11" ht="141.75">
      <c r="A73" s="21" t="s">
        <v>322</v>
      </c>
      <c r="B73" s="21" t="s">
        <v>323</v>
      </c>
      <c r="C73" s="22"/>
      <c r="D73" s="130"/>
      <c r="E73" s="71"/>
      <c r="F73" s="110"/>
      <c r="G73" s="309"/>
      <c r="H73" s="449"/>
      <c r="I73" s="25"/>
      <c r="J73" s="24"/>
      <c r="K73" s="24"/>
    </row>
    <row r="74" spans="1:11" ht="15.75">
      <c r="A74" s="21" t="s">
        <v>324</v>
      </c>
      <c r="B74" s="21"/>
      <c r="C74" s="22" t="s">
        <v>18</v>
      </c>
      <c r="D74" s="130">
        <v>60</v>
      </c>
      <c r="E74" s="80"/>
      <c r="F74" s="110"/>
      <c r="G74" s="355"/>
      <c r="H74" s="454"/>
      <c r="I74" s="25">
        <f t="shared" si="6"/>
        <v>0</v>
      </c>
      <c r="J74" s="24">
        <f t="shared" si="7"/>
        <v>0</v>
      </c>
      <c r="K74" s="24">
        <f t="shared" si="8"/>
        <v>0</v>
      </c>
    </row>
    <row r="75" spans="1:11" ht="15.75">
      <c r="A75" s="21" t="s">
        <v>325</v>
      </c>
      <c r="B75" s="21"/>
      <c r="C75" s="22" t="s">
        <v>18</v>
      </c>
      <c r="D75" s="130">
        <v>160</v>
      </c>
      <c r="E75" s="71"/>
      <c r="F75" s="110"/>
      <c r="G75" s="355"/>
      <c r="H75" s="454"/>
      <c r="I75" s="25">
        <f t="shared" si="6"/>
        <v>0</v>
      </c>
      <c r="J75" s="24">
        <f t="shared" si="7"/>
        <v>0</v>
      </c>
      <c r="K75" s="24">
        <f t="shared" si="8"/>
        <v>0</v>
      </c>
    </row>
    <row r="76" spans="1:11" ht="15.75">
      <c r="A76" s="21" t="s">
        <v>326</v>
      </c>
      <c r="B76" s="21"/>
      <c r="C76" s="22" t="s">
        <v>18</v>
      </c>
      <c r="D76" s="130">
        <v>60</v>
      </c>
      <c r="E76" s="80"/>
      <c r="F76" s="110"/>
      <c r="G76" s="355"/>
      <c r="H76" s="454"/>
      <c r="I76" s="25">
        <f t="shared" si="6"/>
        <v>0</v>
      </c>
      <c r="J76" s="24">
        <f t="shared" si="7"/>
        <v>0</v>
      </c>
      <c r="K76" s="24">
        <f t="shared" si="8"/>
        <v>0</v>
      </c>
    </row>
    <row r="77" spans="1:11" ht="15.75">
      <c r="A77" s="27" t="s">
        <v>327</v>
      </c>
      <c r="B77" s="21"/>
      <c r="C77" s="22"/>
      <c r="D77" s="130"/>
      <c r="E77" s="80"/>
      <c r="F77" s="110"/>
      <c r="G77" s="309"/>
      <c r="H77" s="453"/>
      <c r="I77" s="25"/>
      <c r="J77" s="30">
        <f>SUM(J74:J76)</f>
        <v>0</v>
      </c>
      <c r="K77" s="30">
        <f>SUM(K74:K76)</f>
        <v>0</v>
      </c>
    </row>
    <row r="78" spans="1:11" ht="15.75">
      <c r="A78" s="111" t="s">
        <v>328</v>
      </c>
      <c r="B78" s="124"/>
      <c r="C78" s="125"/>
      <c r="D78" s="287"/>
      <c r="E78" s="126"/>
      <c r="F78" s="127"/>
      <c r="G78" s="356"/>
      <c r="H78" s="448"/>
      <c r="I78" s="39"/>
      <c r="J78" s="40"/>
      <c r="K78" s="40"/>
    </row>
    <row r="79" spans="1:11" ht="63">
      <c r="A79" s="21" t="s">
        <v>329</v>
      </c>
      <c r="B79" s="21" t="s">
        <v>330</v>
      </c>
      <c r="C79" s="22" t="s">
        <v>18</v>
      </c>
      <c r="D79" s="130">
        <v>1000</v>
      </c>
      <c r="E79" s="71"/>
      <c r="F79" s="110"/>
      <c r="G79" s="309"/>
      <c r="H79" s="454"/>
      <c r="I79" s="25">
        <f t="shared" si="6"/>
        <v>0</v>
      </c>
      <c r="J79" s="24">
        <f t="shared" si="7"/>
        <v>0</v>
      </c>
      <c r="K79" s="24">
        <f t="shared" si="8"/>
        <v>0</v>
      </c>
    </row>
    <row r="80" spans="1:11" ht="15.75">
      <c r="A80" s="27" t="s">
        <v>331</v>
      </c>
      <c r="B80" s="21"/>
      <c r="C80" s="22"/>
      <c r="D80" s="130"/>
      <c r="E80" s="80"/>
      <c r="F80" s="110"/>
      <c r="G80" s="309"/>
      <c r="H80" s="453"/>
      <c r="I80" s="25"/>
      <c r="J80" s="30">
        <f>SUM(J79)</f>
        <v>0</v>
      </c>
      <c r="K80" s="30">
        <f>SUM(K79)</f>
        <v>0</v>
      </c>
    </row>
    <row r="81" spans="1:11" ht="15.75">
      <c r="A81" s="111" t="s">
        <v>332</v>
      </c>
      <c r="B81" s="124"/>
      <c r="C81" s="125"/>
      <c r="D81" s="287"/>
      <c r="E81" s="126"/>
      <c r="F81" s="127"/>
      <c r="G81" s="356"/>
      <c r="H81" s="448"/>
      <c r="I81" s="39"/>
      <c r="J81" s="40"/>
      <c r="K81" s="40"/>
    </row>
    <row r="82" spans="1:11" ht="78.75">
      <c r="A82" s="21" t="s">
        <v>333</v>
      </c>
      <c r="B82" s="21" t="s">
        <v>334</v>
      </c>
      <c r="C82" s="22" t="s">
        <v>18</v>
      </c>
      <c r="D82" s="130">
        <v>3000</v>
      </c>
      <c r="E82" s="71"/>
      <c r="F82" s="110"/>
      <c r="G82" s="309"/>
      <c r="H82" s="454"/>
      <c r="I82" s="25">
        <f t="shared" si="6"/>
        <v>0</v>
      </c>
      <c r="J82" s="24">
        <f t="shared" si="7"/>
        <v>0</v>
      </c>
      <c r="K82" s="24">
        <f t="shared" si="8"/>
        <v>0</v>
      </c>
    </row>
    <row r="83" spans="1:11" ht="15.75">
      <c r="A83" s="27" t="s">
        <v>335</v>
      </c>
      <c r="B83" s="21"/>
      <c r="C83" s="22"/>
      <c r="D83" s="130"/>
      <c r="E83" s="80"/>
      <c r="F83" s="110"/>
      <c r="G83" s="309"/>
      <c r="H83" s="453"/>
      <c r="I83" s="25"/>
      <c r="J83" s="30">
        <f>SUM(J82)</f>
        <v>0</v>
      </c>
      <c r="K83" s="30">
        <f>SUM(K82)</f>
        <v>0</v>
      </c>
    </row>
    <row r="84" spans="1:11" ht="15.75">
      <c r="A84" s="111" t="s">
        <v>336</v>
      </c>
      <c r="B84" s="124"/>
      <c r="C84" s="125"/>
      <c r="D84" s="287"/>
      <c r="E84" s="126"/>
      <c r="F84" s="113"/>
      <c r="G84" s="356"/>
      <c r="H84" s="448"/>
      <c r="I84" s="39"/>
      <c r="J84" s="40"/>
      <c r="K84" s="40"/>
    </row>
    <row r="85" spans="1:11" ht="141.75">
      <c r="A85" s="21" t="s">
        <v>333</v>
      </c>
      <c r="B85" s="21" t="s">
        <v>337</v>
      </c>
      <c r="C85" s="22" t="s">
        <v>18</v>
      </c>
      <c r="D85" s="130">
        <v>2400</v>
      </c>
      <c r="E85" s="71"/>
      <c r="F85" s="110"/>
      <c r="G85" s="309"/>
      <c r="H85" s="454"/>
      <c r="I85" s="25">
        <f t="shared" si="6"/>
        <v>0</v>
      </c>
      <c r="J85" s="24">
        <f t="shared" si="7"/>
        <v>0</v>
      </c>
      <c r="K85" s="24">
        <f t="shared" si="8"/>
        <v>0</v>
      </c>
    </row>
    <row r="86" spans="1:11" ht="173.25">
      <c r="A86" s="21" t="s">
        <v>338</v>
      </c>
      <c r="B86" s="21" t="s">
        <v>339</v>
      </c>
      <c r="C86" s="22" t="s">
        <v>18</v>
      </c>
      <c r="D86" s="130">
        <v>1000</v>
      </c>
      <c r="E86" s="71"/>
      <c r="F86" s="110"/>
      <c r="G86" s="355"/>
      <c r="H86" s="455"/>
      <c r="I86" s="25">
        <f t="shared" si="6"/>
        <v>0</v>
      </c>
      <c r="J86" s="24">
        <f t="shared" si="7"/>
        <v>0</v>
      </c>
      <c r="K86" s="24">
        <f t="shared" si="8"/>
        <v>0</v>
      </c>
    </row>
    <row r="87" spans="1:11" ht="15.75">
      <c r="A87" s="27" t="s">
        <v>340</v>
      </c>
      <c r="B87" s="21"/>
      <c r="C87" s="22"/>
      <c r="D87" s="130"/>
      <c r="E87" s="80"/>
      <c r="F87" s="110"/>
      <c r="G87" s="309"/>
      <c r="H87" s="453"/>
      <c r="I87" s="25"/>
      <c r="J87" s="30">
        <f>SUM(J85:J86)</f>
        <v>0</v>
      </c>
      <c r="K87" s="30">
        <f>SUM(K85:K86)</f>
        <v>0</v>
      </c>
    </row>
    <row r="88" spans="1:11" ht="15.75">
      <c r="A88" s="111" t="s">
        <v>341</v>
      </c>
      <c r="B88" s="124"/>
      <c r="C88" s="125"/>
      <c r="D88" s="287"/>
      <c r="E88" s="126"/>
      <c r="F88" s="113"/>
      <c r="G88" s="356"/>
      <c r="H88" s="448"/>
      <c r="I88" s="39"/>
      <c r="J88" s="40"/>
      <c r="K88" s="40"/>
    </row>
    <row r="89" spans="1:11" ht="78.75">
      <c r="A89" s="21" t="s">
        <v>342</v>
      </c>
      <c r="B89" s="21" t="s">
        <v>343</v>
      </c>
      <c r="C89" s="22" t="s">
        <v>18</v>
      </c>
      <c r="D89" s="130">
        <v>100</v>
      </c>
      <c r="E89" s="71"/>
      <c r="F89" s="110"/>
      <c r="G89" s="371"/>
      <c r="H89" s="424"/>
      <c r="I89" s="25">
        <f t="shared" si="6"/>
        <v>0</v>
      </c>
      <c r="J89" s="24">
        <f t="shared" si="7"/>
        <v>0</v>
      </c>
      <c r="K89" s="24">
        <f t="shared" si="8"/>
        <v>0</v>
      </c>
    </row>
    <row r="90" spans="1:11" ht="78.75">
      <c r="A90" s="21" t="s">
        <v>344</v>
      </c>
      <c r="B90" s="21" t="s">
        <v>345</v>
      </c>
      <c r="C90" s="22" t="s">
        <v>18</v>
      </c>
      <c r="D90" s="130">
        <v>20</v>
      </c>
      <c r="E90" s="71"/>
      <c r="F90" s="110"/>
      <c r="G90" s="371"/>
      <c r="H90" s="424"/>
      <c r="I90" s="25">
        <f t="shared" si="6"/>
        <v>0</v>
      </c>
      <c r="J90" s="24">
        <f t="shared" si="7"/>
        <v>0</v>
      </c>
      <c r="K90" s="24">
        <f t="shared" si="8"/>
        <v>0</v>
      </c>
    </row>
    <row r="91" spans="1:11" ht="15.75">
      <c r="A91" s="27" t="s">
        <v>346</v>
      </c>
      <c r="B91" s="21"/>
      <c r="C91" s="22"/>
      <c r="D91" s="130"/>
      <c r="E91" s="80"/>
      <c r="F91" s="110"/>
      <c r="G91" s="309"/>
      <c r="H91" s="453"/>
      <c r="I91" s="25"/>
      <c r="J91" s="30">
        <f>SUM(J89:J90)</f>
        <v>0</v>
      </c>
      <c r="K91" s="30">
        <f>SUM(K89:K90)</f>
        <v>0</v>
      </c>
    </row>
    <row r="92" spans="1:11" ht="15.75">
      <c r="A92" s="111" t="s">
        <v>347</v>
      </c>
      <c r="B92" s="124"/>
      <c r="C92" s="125"/>
      <c r="D92" s="287"/>
      <c r="E92" s="126"/>
      <c r="F92" s="127"/>
      <c r="G92" s="356"/>
      <c r="H92" s="448"/>
      <c r="I92" s="39"/>
      <c r="J92" s="40"/>
      <c r="K92" s="40"/>
    </row>
    <row r="93" spans="1:11" ht="220.5">
      <c r="A93" s="22" t="s">
        <v>348</v>
      </c>
      <c r="B93" s="21" t="s">
        <v>349</v>
      </c>
      <c r="C93" s="22"/>
      <c r="D93" s="130">
        <v>100</v>
      </c>
      <c r="E93" s="80"/>
      <c r="F93" s="110"/>
      <c r="G93" s="371"/>
      <c r="H93" s="424"/>
      <c r="I93" s="25">
        <f t="shared" si="6"/>
        <v>0</v>
      </c>
      <c r="J93" s="24">
        <f t="shared" si="7"/>
        <v>0</v>
      </c>
      <c r="K93" s="24">
        <f t="shared" si="8"/>
        <v>0</v>
      </c>
    </row>
    <row r="94" spans="1:11" ht="204.75">
      <c r="A94" s="21" t="s">
        <v>350</v>
      </c>
      <c r="B94" s="21" t="s">
        <v>351</v>
      </c>
      <c r="C94" s="22"/>
      <c r="D94" s="130">
        <v>100</v>
      </c>
      <c r="E94" s="71"/>
      <c r="F94" s="110"/>
      <c r="G94" s="372"/>
      <c r="H94" s="456"/>
      <c r="I94" s="25">
        <f t="shared" si="6"/>
        <v>0</v>
      </c>
      <c r="J94" s="24">
        <f t="shared" si="7"/>
        <v>0</v>
      </c>
      <c r="K94" s="24">
        <f t="shared" si="8"/>
        <v>0</v>
      </c>
    </row>
    <row r="95" spans="1:11" ht="204.75">
      <c r="A95" s="21" t="s">
        <v>352</v>
      </c>
      <c r="B95" s="21" t="s">
        <v>353</v>
      </c>
      <c r="C95" s="22"/>
      <c r="D95" s="130">
        <v>100</v>
      </c>
      <c r="E95" s="71"/>
      <c r="F95" s="110"/>
      <c r="G95" s="372"/>
      <c r="H95" s="456"/>
      <c r="I95" s="25">
        <f t="shared" si="6"/>
        <v>0</v>
      </c>
      <c r="J95" s="24">
        <f t="shared" si="7"/>
        <v>0</v>
      </c>
      <c r="K95" s="24">
        <f t="shared" si="8"/>
        <v>0</v>
      </c>
    </row>
    <row r="96" spans="1:11" ht="15.75">
      <c r="A96" s="27" t="s">
        <v>354</v>
      </c>
      <c r="B96" s="21"/>
      <c r="C96" s="22"/>
      <c r="D96" s="130"/>
      <c r="E96" s="80"/>
      <c r="F96" s="110"/>
      <c r="G96" s="309"/>
      <c r="H96" s="453"/>
      <c r="I96" s="25"/>
      <c r="J96" s="30">
        <f>SUM(J93:J95)</f>
        <v>0</v>
      </c>
      <c r="K96" s="30">
        <f>SUM(K93:K95)</f>
        <v>0</v>
      </c>
    </row>
    <row r="97" spans="1:11" ht="15.75">
      <c r="A97" s="111" t="s">
        <v>355</v>
      </c>
      <c r="B97" s="124"/>
      <c r="C97" s="125"/>
      <c r="D97" s="287"/>
      <c r="E97" s="126"/>
      <c r="F97" s="127"/>
      <c r="G97" s="356"/>
      <c r="H97" s="448"/>
      <c r="I97" s="39"/>
      <c r="J97" s="40"/>
      <c r="K97" s="40"/>
    </row>
    <row r="98" spans="1:11" ht="78.75">
      <c r="A98" s="22" t="s">
        <v>356</v>
      </c>
      <c r="B98" s="71" t="s">
        <v>357</v>
      </c>
      <c r="C98" s="22" t="s">
        <v>358</v>
      </c>
      <c r="D98" s="130">
        <v>150</v>
      </c>
      <c r="E98" s="71"/>
      <c r="F98" s="110"/>
      <c r="G98" s="355"/>
      <c r="H98" s="456"/>
      <c r="I98" s="25">
        <f t="shared" si="6"/>
        <v>0</v>
      </c>
      <c r="J98" s="24">
        <f t="shared" si="7"/>
        <v>0</v>
      </c>
      <c r="K98" s="24">
        <f t="shared" si="8"/>
        <v>0</v>
      </c>
    </row>
    <row r="99" spans="1:11" ht="15.75">
      <c r="A99" s="27" t="s">
        <v>359</v>
      </c>
      <c r="B99" s="21"/>
      <c r="C99" s="22"/>
      <c r="D99" s="130"/>
      <c r="E99" s="80"/>
      <c r="F99" s="110"/>
      <c r="G99" s="309"/>
      <c r="H99" s="453"/>
      <c r="I99" s="25"/>
      <c r="J99" s="30">
        <f>SUM(J98)</f>
        <v>0</v>
      </c>
      <c r="K99" s="30">
        <f>SUM(K98)</f>
        <v>0</v>
      </c>
    </row>
    <row r="100" spans="1:11" ht="15.75">
      <c r="A100" s="111" t="s">
        <v>360</v>
      </c>
      <c r="B100" s="124"/>
      <c r="C100" s="125"/>
      <c r="D100" s="287"/>
      <c r="E100" s="126"/>
      <c r="F100" s="127"/>
      <c r="G100" s="356"/>
      <c r="H100" s="448"/>
      <c r="I100" s="39"/>
      <c r="J100" s="40"/>
      <c r="K100" s="40"/>
    </row>
    <row r="101" spans="1:11" ht="63">
      <c r="A101" s="22" t="s">
        <v>361</v>
      </c>
      <c r="B101" s="21" t="s">
        <v>362</v>
      </c>
      <c r="C101" s="22"/>
      <c r="D101" s="130">
        <v>100</v>
      </c>
      <c r="E101" s="71"/>
      <c r="F101" s="110"/>
      <c r="G101" s="355"/>
      <c r="H101" s="456"/>
      <c r="I101" s="25">
        <f t="shared" si="6"/>
        <v>0</v>
      </c>
      <c r="J101" s="24">
        <f t="shared" si="7"/>
        <v>0</v>
      </c>
      <c r="K101" s="24">
        <f t="shared" si="8"/>
        <v>0</v>
      </c>
    </row>
    <row r="102" spans="1:11" ht="63">
      <c r="A102" s="21" t="s">
        <v>363</v>
      </c>
      <c r="B102" s="53" t="s">
        <v>364</v>
      </c>
      <c r="C102" s="22"/>
      <c r="D102" s="130">
        <v>200</v>
      </c>
      <c r="E102" s="21"/>
      <c r="F102" s="110"/>
      <c r="G102" s="357"/>
      <c r="H102" s="457"/>
      <c r="I102" s="25">
        <f t="shared" si="6"/>
        <v>0</v>
      </c>
      <c r="J102" s="24">
        <f t="shared" si="7"/>
        <v>0</v>
      </c>
      <c r="K102" s="24">
        <f t="shared" si="8"/>
        <v>0</v>
      </c>
    </row>
    <row r="103" spans="1:11" ht="15.75">
      <c r="A103" s="27" t="s">
        <v>365</v>
      </c>
      <c r="B103" s="21"/>
      <c r="C103" s="22"/>
      <c r="D103" s="130"/>
      <c r="E103" s="71"/>
      <c r="F103" s="110"/>
      <c r="G103" s="309"/>
      <c r="H103" s="424"/>
      <c r="I103" s="25"/>
      <c r="J103" s="30">
        <f>SUM(J101:J102)</f>
        <v>0</v>
      </c>
      <c r="K103" s="30">
        <f>SUM(K101:K102)</f>
        <v>0</v>
      </c>
    </row>
    <row r="104" spans="1:11" ht="15.75">
      <c r="A104" s="111" t="s">
        <v>366</v>
      </c>
      <c r="B104" s="124"/>
      <c r="C104" s="125"/>
      <c r="D104" s="287"/>
      <c r="E104" s="126"/>
      <c r="F104" s="127"/>
      <c r="G104" s="356"/>
      <c r="H104" s="448"/>
      <c r="I104" s="39"/>
      <c r="J104" s="40"/>
      <c r="K104" s="40"/>
    </row>
    <row r="105" spans="1:11" ht="126">
      <c r="A105" s="21" t="s">
        <v>367</v>
      </c>
      <c r="B105" s="21" t="s">
        <v>368</v>
      </c>
      <c r="C105" s="22"/>
      <c r="D105" s="130"/>
      <c r="E105" s="71"/>
      <c r="F105" s="109"/>
      <c r="G105" s="309"/>
      <c r="H105" s="424"/>
      <c r="I105" s="25"/>
      <c r="J105" s="24"/>
      <c r="K105" s="24"/>
    </row>
    <row r="106" spans="1:11" ht="15.75">
      <c r="A106" s="54" t="s">
        <v>369</v>
      </c>
      <c r="B106" s="21"/>
      <c r="C106" s="22" t="s">
        <v>18</v>
      </c>
      <c r="D106" s="130">
        <v>20</v>
      </c>
      <c r="E106" s="71"/>
      <c r="F106" s="109"/>
      <c r="G106" s="358"/>
      <c r="H106" s="458"/>
      <c r="I106" s="25">
        <f t="shared" si="6"/>
        <v>0</v>
      </c>
      <c r="J106" s="24">
        <f t="shared" si="7"/>
        <v>0</v>
      </c>
      <c r="K106" s="24">
        <f t="shared" si="8"/>
        <v>0</v>
      </c>
    </row>
    <row r="107" spans="1:11" ht="15.75">
      <c r="A107" s="54" t="s">
        <v>370</v>
      </c>
      <c r="B107" s="21"/>
      <c r="C107" s="22" t="s">
        <v>18</v>
      </c>
      <c r="D107" s="130">
        <v>20</v>
      </c>
      <c r="E107" s="71"/>
      <c r="F107" s="109"/>
      <c r="G107" s="358"/>
      <c r="H107" s="458"/>
      <c r="I107" s="25">
        <f t="shared" si="6"/>
        <v>0</v>
      </c>
      <c r="J107" s="24">
        <f t="shared" si="7"/>
        <v>0</v>
      </c>
      <c r="K107" s="24">
        <f t="shared" si="8"/>
        <v>0</v>
      </c>
    </row>
    <row r="108" spans="1:11" ht="15.75">
      <c r="A108" s="54" t="s">
        <v>371</v>
      </c>
      <c r="B108" s="21"/>
      <c r="C108" s="22" t="s">
        <v>18</v>
      </c>
      <c r="D108" s="130">
        <v>20</v>
      </c>
      <c r="E108" s="71"/>
      <c r="F108" s="110"/>
      <c r="G108" s="358"/>
      <c r="H108" s="458"/>
      <c r="I108" s="25">
        <f t="shared" si="6"/>
        <v>0</v>
      </c>
      <c r="J108" s="24">
        <f t="shared" si="7"/>
        <v>0</v>
      </c>
      <c r="K108" s="24">
        <f t="shared" si="8"/>
        <v>0</v>
      </c>
    </row>
    <row r="109" spans="1:11" ht="15.75">
      <c r="A109" s="54" t="s">
        <v>372</v>
      </c>
      <c r="B109" s="21"/>
      <c r="C109" s="22" t="s">
        <v>18</v>
      </c>
      <c r="D109" s="130">
        <v>20</v>
      </c>
      <c r="E109" s="71"/>
      <c r="F109" s="110"/>
      <c r="G109" s="359"/>
      <c r="H109" s="458"/>
      <c r="I109" s="25">
        <f t="shared" si="6"/>
        <v>0</v>
      </c>
      <c r="J109" s="24">
        <f t="shared" si="7"/>
        <v>0</v>
      </c>
      <c r="K109" s="24">
        <f t="shared" si="8"/>
        <v>0</v>
      </c>
    </row>
    <row r="110" spans="1:11" ht="15.75">
      <c r="A110" s="54" t="s">
        <v>373</v>
      </c>
      <c r="B110" s="21"/>
      <c r="C110" s="22" t="s">
        <v>18</v>
      </c>
      <c r="D110" s="130">
        <v>20</v>
      </c>
      <c r="E110" s="71"/>
      <c r="F110" s="109"/>
      <c r="G110" s="360"/>
      <c r="H110" s="458"/>
      <c r="I110" s="25">
        <f t="shared" si="6"/>
        <v>0</v>
      </c>
      <c r="J110" s="24">
        <f t="shared" si="7"/>
        <v>0</v>
      </c>
      <c r="K110" s="24">
        <f t="shared" si="8"/>
        <v>0</v>
      </c>
    </row>
    <row r="111" spans="1:11" ht="15.75">
      <c r="A111" s="54" t="s">
        <v>374</v>
      </c>
      <c r="B111" s="21"/>
      <c r="C111" s="22" t="s">
        <v>18</v>
      </c>
      <c r="D111" s="130">
        <v>20</v>
      </c>
      <c r="E111" s="71"/>
      <c r="F111" s="109"/>
      <c r="G111" s="358"/>
      <c r="H111" s="458"/>
      <c r="I111" s="25">
        <f t="shared" si="6"/>
        <v>0</v>
      </c>
      <c r="J111" s="24">
        <f t="shared" si="7"/>
        <v>0</v>
      </c>
      <c r="K111" s="24">
        <f t="shared" si="8"/>
        <v>0</v>
      </c>
    </row>
    <row r="112" spans="1:11" ht="126">
      <c r="A112" s="21" t="s">
        <v>375</v>
      </c>
      <c r="B112" s="21" t="s">
        <v>376</v>
      </c>
      <c r="C112" s="22"/>
      <c r="D112" s="130"/>
      <c r="E112" s="80"/>
      <c r="F112" s="109"/>
      <c r="G112" s="352"/>
      <c r="H112" s="459"/>
      <c r="I112" s="25"/>
      <c r="J112" s="24"/>
      <c r="K112" s="24"/>
    </row>
    <row r="113" spans="1:11" ht="15.75">
      <c r="A113" s="54" t="s">
        <v>373</v>
      </c>
      <c r="B113" s="21"/>
      <c r="C113" s="22" t="s">
        <v>18</v>
      </c>
      <c r="D113" s="130">
        <v>20</v>
      </c>
      <c r="E113" s="128"/>
      <c r="F113" s="109"/>
      <c r="G113" s="361"/>
      <c r="H113" s="458"/>
      <c r="I113" s="25">
        <f t="shared" si="6"/>
        <v>0</v>
      </c>
      <c r="J113" s="24">
        <f t="shared" si="7"/>
        <v>0</v>
      </c>
      <c r="K113" s="24">
        <f t="shared" si="8"/>
        <v>0</v>
      </c>
    </row>
    <row r="114" spans="1:11" ht="15.75">
      <c r="A114" s="27" t="s">
        <v>377</v>
      </c>
      <c r="B114" s="21"/>
      <c r="C114" s="22"/>
      <c r="D114" s="130"/>
      <c r="E114" s="71"/>
      <c r="F114" s="110"/>
      <c r="G114" s="309"/>
      <c r="H114" s="424"/>
      <c r="I114" s="25"/>
      <c r="J114" s="30">
        <f>SUM(J106:J113)</f>
        <v>0</v>
      </c>
      <c r="K114" s="30">
        <f>SUM(K106:K113)</f>
        <v>0</v>
      </c>
    </row>
    <row r="115" spans="1:11" ht="15.75">
      <c r="A115" s="111" t="s">
        <v>378</v>
      </c>
      <c r="B115" s="124"/>
      <c r="C115" s="125"/>
      <c r="D115" s="287"/>
      <c r="E115" s="126"/>
      <c r="F115" s="127"/>
      <c r="G115" s="356"/>
      <c r="H115" s="448"/>
      <c r="I115" s="39"/>
      <c r="J115" s="40"/>
      <c r="K115" s="40"/>
    </row>
    <row r="116" spans="1:11" ht="63">
      <c r="A116" s="21" t="s">
        <v>379</v>
      </c>
      <c r="B116" s="21" t="s">
        <v>380</v>
      </c>
      <c r="C116" s="22"/>
      <c r="D116" s="130"/>
      <c r="E116" s="80"/>
      <c r="F116" s="109"/>
      <c r="G116" s="309"/>
      <c r="H116" s="424"/>
      <c r="I116" s="25"/>
      <c r="J116" s="24"/>
      <c r="K116" s="24"/>
    </row>
    <row r="117" spans="1:11" ht="15.75">
      <c r="A117" s="21" t="s">
        <v>381</v>
      </c>
      <c r="B117" s="21"/>
      <c r="C117" s="22" t="s">
        <v>18</v>
      </c>
      <c r="D117" s="130">
        <v>20</v>
      </c>
      <c r="E117" s="80"/>
      <c r="F117" s="109"/>
      <c r="G117" s="351"/>
      <c r="H117" s="460"/>
      <c r="I117" s="25">
        <f t="shared" ref="I117:I149" si="9">G117+(G117*H117/100)</f>
        <v>0</v>
      </c>
      <c r="J117" s="24">
        <f t="shared" ref="J117:J149" si="10">D117*G117</f>
        <v>0</v>
      </c>
      <c r="K117" s="24">
        <f t="shared" ref="K117:K149" si="11">D117*I117</f>
        <v>0</v>
      </c>
    </row>
    <row r="118" spans="1:11" ht="15.75">
      <c r="A118" s="21" t="s">
        <v>372</v>
      </c>
      <c r="B118" s="21"/>
      <c r="C118" s="22" t="s">
        <v>18</v>
      </c>
      <c r="D118" s="130">
        <v>20</v>
      </c>
      <c r="E118" s="71"/>
      <c r="F118" s="109"/>
      <c r="G118" s="351"/>
      <c r="H118" s="460"/>
      <c r="I118" s="25">
        <f t="shared" si="9"/>
        <v>0</v>
      </c>
      <c r="J118" s="24">
        <f t="shared" si="10"/>
        <v>0</v>
      </c>
      <c r="K118" s="24">
        <f t="shared" si="11"/>
        <v>0</v>
      </c>
    </row>
    <row r="119" spans="1:11" ht="15.75">
      <c r="A119" s="21" t="s">
        <v>373</v>
      </c>
      <c r="B119" s="21"/>
      <c r="C119" s="22" t="s">
        <v>18</v>
      </c>
      <c r="D119" s="130">
        <v>100</v>
      </c>
      <c r="E119" s="71"/>
      <c r="F119" s="82"/>
      <c r="G119" s="351"/>
      <c r="H119" s="460"/>
      <c r="I119" s="25">
        <f t="shared" si="9"/>
        <v>0</v>
      </c>
      <c r="J119" s="24">
        <f t="shared" si="10"/>
        <v>0</v>
      </c>
      <c r="K119" s="24">
        <f t="shared" si="11"/>
        <v>0</v>
      </c>
    </row>
    <row r="120" spans="1:11" ht="63">
      <c r="A120" s="21" t="s">
        <v>382</v>
      </c>
      <c r="B120" s="21" t="s">
        <v>383</v>
      </c>
      <c r="C120" s="22"/>
      <c r="D120" s="130"/>
      <c r="E120" s="80"/>
      <c r="F120" s="109"/>
      <c r="G120" s="309"/>
      <c r="H120" s="424"/>
      <c r="I120" s="25"/>
      <c r="J120" s="24"/>
      <c r="K120" s="24"/>
    </row>
    <row r="121" spans="1:11" ht="15.75">
      <c r="A121" s="21" t="s">
        <v>381</v>
      </c>
      <c r="B121" s="21"/>
      <c r="C121" s="22" t="s">
        <v>18</v>
      </c>
      <c r="D121" s="130">
        <v>20</v>
      </c>
      <c r="E121" s="80"/>
      <c r="F121" s="109"/>
      <c r="G121" s="351"/>
      <c r="H121" s="460"/>
      <c r="I121" s="25">
        <f t="shared" si="9"/>
        <v>0</v>
      </c>
      <c r="J121" s="24">
        <f t="shared" si="10"/>
        <v>0</v>
      </c>
      <c r="K121" s="24">
        <f t="shared" si="11"/>
        <v>0</v>
      </c>
    </row>
    <row r="122" spans="1:11" ht="15.75">
      <c r="A122" s="21" t="s">
        <v>372</v>
      </c>
      <c r="B122" s="21"/>
      <c r="C122" s="22" t="s">
        <v>18</v>
      </c>
      <c r="D122" s="130">
        <v>140</v>
      </c>
      <c r="E122" s="71"/>
      <c r="F122" s="109"/>
      <c r="G122" s="351"/>
      <c r="H122" s="460"/>
      <c r="I122" s="25">
        <f t="shared" si="9"/>
        <v>0</v>
      </c>
      <c r="J122" s="24">
        <f t="shared" si="10"/>
        <v>0</v>
      </c>
      <c r="K122" s="24">
        <f t="shared" si="11"/>
        <v>0</v>
      </c>
    </row>
    <row r="123" spans="1:11" ht="15.75">
      <c r="A123" s="21" t="s">
        <v>373</v>
      </c>
      <c r="B123" s="21"/>
      <c r="C123" s="22" t="s">
        <v>18</v>
      </c>
      <c r="D123" s="130">
        <v>280</v>
      </c>
      <c r="E123" s="80"/>
      <c r="F123" s="110"/>
      <c r="G123" s="351"/>
      <c r="H123" s="460"/>
      <c r="I123" s="25">
        <f t="shared" si="9"/>
        <v>0</v>
      </c>
      <c r="J123" s="24">
        <f t="shared" si="10"/>
        <v>0</v>
      </c>
      <c r="K123" s="24">
        <f t="shared" si="11"/>
        <v>0</v>
      </c>
    </row>
    <row r="124" spans="1:11" ht="15.75">
      <c r="A124" s="27" t="s">
        <v>384</v>
      </c>
      <c r="B124" s="21"/>
      <c r="C124" s="22"/>
      <c r="D124" s="130"/>
      <c r="E124" s="118"/>
      <c r="F124" s="110"/>
      <c r="G124" s="309"/>
      <c r="H124" s="424"/>
      <c r="I124" s="25"/>
      <c r="J124" s="30">
        <f>SUM(J116:J123)</f>
        <v>0</v>
      </c>
      <c r="K124" s="30">
        <f>SUM(K116:K123)</f>
        <v>0</v>
      </c>
    </row>
    <row r="125" spans="1:11" ht="15.75">
      <c r="A125" s="111" t="s">
        <v>385</v>
      </c>
      <c r="B125" s="124"/>
      <c r="C125" s="125"/>
      <c r="D125" s="287"/>
      <c r="E125" s="126"/>
      <c r="F125" s="127"/>
      <c r="G125" s="356"/>
      <c r="H125" s="448"/>
      <c r="I125" s="39"/>
      <c r="J125" s="40"/>
      <c r="K125" s="40"/>
    </row>
    <row r="126" spans="1:11" ht="78.75">
      <c r="A126" s="21" t="s">
        <v>386</v>
      </c>
      <c r="B126" s="21" t="s">
        <v>387</v>
      </c>
      <c r="C126" s="22"/>
      <c r="D126" s="130"/>
      <c r="E126" s="80"/>
      <c r="F126" s="110"/>
      <c r="G126" s="309"/>
      <c r="H126" s="424"/>
      <c r="I126" s="25"/>
      <c r="J126" s="24"/>
      <c r="K126" s="24"/>
    </row>
    <row r="127" spans="1:11" ht="15.75">
      <c r="A127" s="21" t="s">
        <v>388</v>
      </c>
      <c r="B127" s="21"/>
      <c r="C127" s="22" t="s">
        <v>18</v>
      </c>
      <c r="D127" s="130">
        <v>20</v>
      </c>
      <c r="E127" s="71"/>
      <c r="F127" s="110"/>
      <c r="G127" s="373"/>
      <c r="H127" s="461"/>
      <c r="I127" s="25">
        <f t="shared" si="9"/>
        <v>0</v>
      </c>
      <c r="J127" s="24">
        <f t="shared" si="10"/>
        <v>0</v>
      </c>
      <c r="K127" s="24">
        <f t="shared" si="11"/>
        <v>0</v>
      </c>
    </row>
    <row r="128" spans="1:11" ht="15.75">
      <c r="A128" s="21" t="s">
        <v>389</v>
      </c>
      <c r="B128" s="21"/>
      <c r="C128" s="22" t="s">
        <v>18</v>
      </c>
      <c r="D128" s="130">
        <v>20</v>
      </c>
      <c r="E128" s="80"/>
      <c r="F128" s="110"/>
      <c r="G128" s="373"/>
      <c r="H128" s="461"/>
      <c r="I128" s="25">
        <f t="shared" si="9"/>
        <v>0</v>
      </c>
      <c r="J128" s="24">
        <f t="shared" si="10"/>
        <v>0</v>
      </c>
      <c r="K128" s="24">
        <f t="shared" si="11"/>
        <v>0</v>
      </c>
    </row>
    <row r="129" spans="1:11" ht="15.75">
      <c r="A129" s="21" t="s">
        <v>390</v>
      </c>
      <c r="B129" s="21"/>
      <c r="C129" s="22" t="s">
        <v>18</v>
      </c>
      <c r="D129" s="130">
        <v>20</v>
      </c>
      <c r="E129" s="71"/>
      <c r="F129" s="110"/>
      <c r="G129" s="373"/>
      <c r="H129" s="461"/>
      <c r="I129" s="25">
        <f t="shared" si="9"/>
        <v>0</v>
      </c>
      <c r="J129" s="24">
        <f t="shared" si="10"/>
        <v>0</v>
      </c>
      <c r="K129" s="24">
        <f t="shared" si="11"/>
        <v>0</v>
      </c>
    </row>
    <row r="130" spans="1:11" ht="78.75">
      <c r="A130" s="21" t="s">
        <v>391</v>
      </c>
      <c r="B130" s="21" t="s">
        <v>798</v>
      </c>
      <c r="C130" s="22" t="s">
        <v>18</v>
      </c>
      <c r="D130" s="130">
        <v>20</v>
      </c>
      <c r="E130" s="80"/>
      <c r="F130" s="80"/>
      <c r="G130" s="373"/>
      <c r="H130" s="429"/>
      <c r="I130" s="25">
        <f t="shared" si="9"/>
        <v>0</v>
      </c>
      <c r="J130" s="24">
        <f t="shared" si="10"/>
        <v>0</v>
      </c>
      <c r="K130" s="24">
        <f t="shared" si="11"/>
        <v>0</v>
      </c>
    </row>
    <row r="131" spans="1:11" ht="78.75">
      <c r="A131" s="21" t="s">
        <v>392</v>
      </c>
      <c r="B131" s="21" t="s">
        <v>799</v>
      </c>
      <c r="C131" s="22" t="s">
        <v>18</v>
      </c>
      <c r="D131" s="130">
        <v>60</v>
      </c>
      <c r="E131" s="80"/>
      <c r="F131" s="80"/>
      <c r="G131" s="362"/>
      <c r="H131" s="429"/>
      <c r="I131" s="25">
        <f t="shared" si="9"/>
        <v>0</v>
      </c>
      <c r="J131" s="24">
        <f t="shared" si="10"/>
        <v>0</v>
      </c>
      <c r="K131" s="24">
        <f t="shared" si="11"/>
        <v>0</v>
      </c>
    </row>
    <row r="132" spans="1:11" ht="15.75">
      <c r="A132" s="27" t="s">
        <v>393</v>
      </c>
      <c r="B132" s="21"/>
      <c r="C132" s="22"/>
      <c r="D132" s="130"/>
      <c r="E132" s="80"/>
      <c r="F132" s="110"/>
      <c r="G132" s="309"/>
      <c r="H132" s="424"/>
      <c r="I132" s="25"/>
      <c r="J132" s="30">
        <f>SUM(J127:J131)</f>
        <v>0</v>
      </c>
      <c r="K132" s="30">
        <f>SUM(K127:K131)</f>
        <v>0</v>
      </c>
    </row>
    <row r="133" spans="1:11" ht="15.75">
      <c r="A133" s="111" t="s">
        <v>394</v>
      </c>
      <c r="B133" s="124"/>
      <c r="C133" s="125"/>
      <c r="D133" s="287"/>
      <c r="E133" s="126"/>
      <c r="F133" s="113"/>
      <c r="G133" s="356"/>
      <c r="H133" s="448"/>
      <c r="I133" s="39"/>
      <c r="J133" s="40"/>
      <c r="K133" s="40"/>
    </row>
    <row r="134" spans="1:11" ht="78.75">
      <c r="A134" s="21" t="s">
        <v>395</v>
      </c>
      <c r="B134" s="21" t="s">
        <v>396</v>
      </c>
      <c r="C134" s="22"/>
      <c r="D134" s="130"/>
      <c r="E134" s="80"/>
      <c r="F134" s="118"/>
      <c r="G134" s="309"/>
      <c r="H134" s="453"/>
      <c r="I134" s="25"/>
      <c r="J134" s="24"/>
      <c r="K134" s="24"/>
    </row>
    <row r="135" spans="1:11" ht="15.75">
      <c r="A135" s="21" t="s">
        <v>397</v>
      </c>
      <c r="B135" s="21"/>
      <c r="C135" s="22" t="s">
        <v>18</v>
      </c>
      <c r="D135" s="130">
        <v>20</v>
      </c>
      <c r="E135" s="80"/>
      <c r="F135" s="110"/>
      <c r="G135" s="363"/>
      <c r="H135" s="421"/>
      <c r="I135" s="25">
        <f t="shared" si="9"/>
        <v>0</v>
      </c>
      <c r="J135" s="24">
        <f t="shared" si="10"/>
        <v>0</v>
      </c>
      <c r="K135" s="24">
        <f t="shared" si="11"/>
        <v>0</v>
      </c>
    </row>
    <row r="136" spans="1:11" ht="15.75">
      <c r="A136" s="21" t="s">
        <v>398</v>
      </c>
      <c r="B136" s="21"/>
      <c r="C136" s="22" t="s">
        <v>18</v>
      </c>
      <c r="D136" s="130">
        <v>20</v>
      </c>
      <c r="E136" s="71"/>
      <c r="F136" s="110"/>
      <c r="G136" s="363"/>
      <c r="H136" s="421"/>
      <c r="I136" s="25">
        <f t="shared" si="9"/>
        <v>0</v>
      </c>
      <c r="J136" s="24">
        <f t="shared" si="10"/>
        <v>0</v>
      </c>
      <c r="K136" s="24">
        <f t="shared" si="11"/>
        <v>0</v>
      </c>
    </row>
    <row r="137" spans="1:11" ht="15.75">
      <c r="A137" s="27" t="s">
        <v>399</v>
      </c>
      <c r="B137" s="21"/>
      <c r="C137" s="22"/>
      <c r="D137" s="130"/>
      <c r="E137" s="80"/>
      <c r="F137" s="110"/>
      <c r="G137" s="309"/>
      <c r="H137" s="424"/>
      <c r="I137" s="25"/>
      <c r="J137" s="30">
        <f>SUM(J135:J136)</f>
        <v>0</v>
      </c>
      <c r="K137" s="30">
        <f>SUM(K135:K136)</f>
        <v>0</v>
      </c>
    </row>
    <row r="138" spans="1:11" ht="15.75">
      <c r="A138" s="111" t="s">
        <v>400</v>
      </c>
      <c r="B138" s="124"/>
      <c r="C138" s="125"/>
      <c r="D138" s="287"/>
      <c r="E138" s="126"/>
      <c r="F138" s="127"/>
      <c r="G138" s="356"/>
      <c r="H138" s="448"/>
      <c r="I138" s="39"/>
      <c r="J138" s="40"/>
      <c r="K138" s="40"/>
    </row>
    <row r="139" spans="1:11" ht="94.5">
      <c r="A139" s="21" t="s">
        <v>401</v>
      </c>
      <c r="B139" s="21" t="s">
        <v>402</v>
      </c>
      <c r="C139" s="22" t="s">
        <v>18</v>
      </c>
      <c r="D139" s="130">
        <v>20</v>
      </c>
      <c r="E139" s="71"/>
      <c r="F139" s="110"/>
      <c r="G139" s="363"/>
      <c r="H139" s="421"/>
      <c r="I139" s="25">
        <f t="shared" si="9"/>
        <v>0</v>
      </c>
      <c r="J139" s="24">
        <f t="shared" si="10"/>
        <v>0</v>
      </c>
      <c r="K139" s="24">
        <f t="shared" si="11"/>
        <v>0</v>
      </c>
    </row>
    <row r="140" spans="1:11" ht="15.75">
      <c r="A140" s="27" t="s">
        <v>403</v>
      </c>
      <c r="B140" s="21"/>
      <c r="C140" s="22"/>
      <c r="D140" s="130"/>
      <c r="E140" s="80"/>
      <c r="F140" s="110"/>
      <c r="G140" s="309"/>
      <c r="H140" s="424"/>
      <c r="I140" s="25"/>
      <c r="J140" s="30">
        <f>SUM(J139)</f>
        <v>0</v>
      </c>
      <c r="K140" s="30">
        <f>SUM(K139)</f>
        <v>0</v>
      </c>
    </row>
    <row r="141" spans="1:11" ht="15.75">
      <c r="A141" s="111" t="s">
        <v>404</v>
      </c>
      <c r="B141" s="124"/>
      <c r="C141" s="125"/>
      <c r="D141" s="287"/>
      <c r="E141" s="126"/>
      <c r="F141" s="127"/>
      <c r="G141" s="356"/>
      <c r="H141" s="448"/>
      <c r="I141" s="39"/>
      <c r="J141" s="40"/>
      <c r="K141" s="40"/>
    </row>
    <row r="142" spans="1:11" ht="63">
      <c r="A142" s="21" t="s">
        <v>405</v>
      </c>
      <c r="B142" s="21" t="s">
        <v>406</v>
      </c>
      <c r="C142" s="22" t="s">
        <v>18</v>
      </c>
      <c r="D142" s="130">
        <v>40</v>
      </c>
      <c r="E142" s="71"/>
      <c r="F142" s="110"/>
      <c r="G142" s="309"/>
      <c r="H142" s="424"/>
      <c r="I142" s="25">
        <f t="shared" si="9"/>
        <v>0</v>
      </c>
      <c r="J142" s="24">
        <f t="shared" si="10"/>
        <v>0</v>
      </c>
      <c r="K142" s="24">
        <f t="shared" si="11"/>
        <v>0</v>
      </c>
    </row>
    <row r="143" spans="1:11" ht="15.75">
      <c r="A143" s="21" t="s">
        <v>407</v>
      </c>
      <c r="B143" s="21" t="s">
        <v>408</v>
      </c>
      <c r="C143" s="22" t="s">
        <v>18</v>
      </c>
      <c r="D143" s="130">
        <v>40</v>
      </c>
      <c r="E143" s="80"/>
      <c r="F143" s="110"/>
      <c r="G143" s="309"/>
      <c r="H143" s="424"/>
      <c r="I143" s="25">
        <f t="shared" si="9"/>
        <v>0</v>
      </c>
      <c r="J143" s="24">
        <f t="shared" si="10"/>
        <v>0</v>
      </c>
      <c r="K143" s="24">
        <f t="shared" si="11"/>
        <v>0</v>
      </c>
    </row>
    <row r="144" spans="1:11" ht="15.75">
      <c r="A144" s="129" t="s">
        <v>409</v>
      </c>
      <c r="B144" s="82"/>
      <c r="C144" s="110"/>
      <c r="D144" s="130"/>
      <c r="E144" s="110"/>
      <c r="F144" s="110"/>
      <c r="G144" s="309"/>
      <c r="H144" s="424"/>
      <c r="I144" s="25"/>
      <c r="J144" s="30">
        <f>SUM(J142:J143)</f>
        <v>0</v>
      </c>
      <c r="K144" s="30">
        <f>SUM(K142:K143)</f>
        <v>0</v>
      </c>
    </row>
    <row r="145" spans="1:11" ht="15.75">
      <c r="A145" s="111" t="s">
        <v>410</v>
      </c>
      <c r="B145" s="124"/>
      <c r="C145" s="125"/>
      <c r="D145" s="287"/>
      <c r="E145" s="126"/>
      <c r="F145" s="127"/>
      <c r="G145" s="356"/>
      <c r="H145" s="448"/>
      <c r="I145" s="39"/>
      <c r="J145" s="40"/>
      <c r="K145" s="40"/>
    </row>
    <row r="146" spans="1:11" ht="78.75">
      <c r="A146" s="21" t="s">
        <v>411</v>
      </c>
      <c r="B146" s="21" t="s">
        <v>412</v>
      </c>
      <c r="C146" s="22" t="s">
        <v>18</v>
      </c>
      <c r="D146" s="130">
        <v>20</v>
      </c>
      <c r="E146" s="71"/>
      <c r="F146" s="110"/>
      <c r="G146" s="309"/>
      <c r="H146" s="424"/>
      <c r="I146" s="25">
        <f t="shared" si="9"/>
        <v>0</v>
      </c>
      <c r="J146" s="24">
        <f t="shared" si="10"/>
        <v>0</v>
      </c>
      <c r="K146" s="24">
        <f t="shared" si="11"/>
        <v>0</v>
      </c>
    </row>
    <row r="147" spans="1:11" ht="15.75">
      <c r="A147" s="27" t="s">
        <v>413</v>
      </c>
      <c r="B147" s="21"/>
      <c r="C147" s="22"/>
      <c r="D147" s="130"/>
      <c r="E147" s="80"/>
      <c r="F147" s="110"/>
      <c r="G147" s="309"/>
      <c r="H147" s="424"/>
      <c r="I147" s="25"/>
      <c r="J147" s="30">
        <f>SUM(J146)</f>
        <v>0</v>
      </c>
      <c r="K147" s="30">
        <f>SUM(K146)</f>
        <v>0</v>
      </c>
    </row>
    <row r="148" spans="1:11" ht="15.75">
      <c r="A148" s="131" t="s">
        <v>414</v>
      </c>
      <c r="B148" s="131"/>
      <c r="C148" s="132"/>
      <c r="D148" s="288"/>
      <c r="E148" s="133"/>
      <c r="F148" s="134"/>
      <c r="G148" s="364"/>
      <c r="H148" s="448"/>
      <c r="I148" s="39"/>
      <c r="J148" s="40"/>
      <c r="K148" s="40"/>
    </row>
    <row r="149" spans="1:11" ht="94.5">
      <c r="A149" s="21" t="s">
        <v>415</v>
      </c>
      <c r="B149" s="21" t="s">
        <v>419</v>
      </c>
      <c r="C149" s="22" t="s">
        <v>18</v>
      </c>
      <c r="D149" s="130">
        <v>7200</v>
      </c>
      <c r="E149" s="80"/>
      <c r="F149" s="110"/>
      <c r="G149" s="363"/>
      <c r="H149" s="421"/>
      <c r="I149" s="25">
        <f t="shared" si="9"/>
        <v>0</v>
      </c>
      <c r="J149" s="24">
        <f t="shared" si="10"/>
        <v>0</v>
      </c>
      <c r="K149" s="24">
        <f t="shared" si="11"/>
        <v>0</v>
      </c>
    </row>
    <row r="150" spans="1:11" ht="15.75">
      <c r="A150" s="27" t="s">
        <v>416</v>
      </c>
      <c r="B150" s="21"/>
      <c r="C150" s="22"/>
      <c r="D150" s="130"/>
      <c r="E150" s="118"/>
      <c r="F150" s="110"/>
      <c r="G150" s="309"/>
      <c r="H150" s="341"/>
      <c r="I150" s="24"/>
      <c r="J150" s="30">
        <f>SUM(J149)</f>
        <v>0</v>
      </c>
      <c r="K150" s="30">
        <f>SUM(K149)</f>
        <v>0</v>
      </c>
    </row>
    <row r="151" spans="1:11" ht="15.75">
      <c r="A151" s="27" t="s">
        <v>417</v>
      </c>
      <c r="B151" s="21"/>
      <c r="C151" s="22"/>
      <c r="D151" s="130"/>
      <c r="E151" s="118"/>
      <c r="F151" s="110"/>
      <c r="G151" s="309"/>
      <c r="H151" s="341"/>
      <c r="I151" s="24"/>
      <c r="J151" s="374">
        <f>SUM(J150,J147,J144,J140,J137,J132,J124,J114,J103,J99,J96,J91,J87,J83,J80,J77,J71,J65,J60,J55,J50,J47,J38,J32,J23,J17,J12)</f>
        <v>0</v>
      </c>
      <c r="K151" s="30">
        <f>SUM(K150,K147,K144,K140,K137,K132,K124,K114,K103,K99,K96,K91,K87,K83,K80,K77,K71,K65,K60,K55,K50,K47,K38,K32,K23,K17,K12)</f>
        <v>0</v>
      </c>
    </row>
    <row r="152" spans="1:11">
      <c r="H152" s="369"/>
    </row>
    <row r="153" spans="1:11" ht="15.75">
      <c r="H153" s="369"/>
      <c r="I153" s="292"/>
      <c r="J153" s="294"/>
    </row>
    <row r="154" spans="1:11" ht="15.75">
      <c r="H154" s="369"/>
      <c r="I154" s="292"/>
      <c r="J154" s="292"/>
    </row>
    <row r="155" spans="1:11" ht="15.75">
      <c r="A155" s="292"/>
      <c r="H155" s="369"/>
      <c r="J155" s="336"/>
      <c r="K155" s="336"/>
    </row>
    <row r="156" spans="1:11" ht="15.75">
      <c r="A156" s="88"/>
      <c r="H156" s="369"/>
    </row>
    <row r="157" spans="1:11" ht="15.75">
      <c r="A157" s="292"/>
      <c r="H157" s="369"/>
    </row>
    <row r="158" spans="1:11">
      <c r="H158" s="369"/>
    </row>
    <row r="159" spans="1:11">
      <c r="H159" s="369"/>
    </row>
    <row r="160" spans="1:11">
      <c r="H160" s="369"/>
    </row>
    <row r="161" spans="8:8">
      <c r="H161" s="369"/>
    </row>
    <row r="162" spans="8:8">
      <c r="H162" s="369"/>
    </row>
    <row r="163" spans="8:8">
      <c r="H163" s="369"/>
    </row>
    <row r="164" spans="8:8">
      <c r="H164" s="369"/>
    </row>
    <row r="165" spans="8:8">
      <c r="H165" s="369"/>
    </row>
    <row r="166" spans="8:8">
      <c r="H166" s="369"/>
    </row>
    <row r="167" spans="8:8">
      <c r="H167" s="369"/>
    </row>
    <row r="168" spans="8:8">
      <c r="H168" s="369"/>
    </row>
    <row r="169" spans="8:8">
      <c r="H169" s="369"/>
    </row>
    <row r="170" spans="8:8">
      <c r="H170" s="369"/>
    </row>
    <row r="171" spans="8:8">
      <c r="H171" s="369"/>
    </row>
    <row r="172" spans="8:8">
      <c r="H172" s="369"/>
    </row>
    <row r="173" spans="8:8">
      <c r="H173" s="369"/>
    </row>
    <row r="174" spans="8:8">
      <c r="H174" s="369"/>
    </row>
    <row r="175" spans="8:8">
      <c r="H175" s="369"/>
    </row>
    <row r="176" spans="8:8">
      <c r="H176" s="369"/>
    </row>
    <row r="177" spans="8:8">
      <c r="H177" s="369"/>
    </row>
    <row r="178" spans="8:8">
      <c r="H178" s="369"/>
    </row>
    <row r="179" spans="8:8">
      <c r="H179" s="369"/>
    </row>
    <row r="180" spans="8:8">
      <c r="H180" s="369"/>
    </row>
    <row r="181" spans="8:8">
      <c r="H181" s="369"/>
    </row>
    <row r="182" spans="8:8">
      <c r="H182" s="369"/>
    </row>
    <row r="183" spans="8:8">
      <c r="H183" s="369"/>
    </row>
    <row r="184" spans="8:8">
      <c r="H184" s="369"/>
    </row>
    <row r="185" spans="8:8">
      <c r="H185" s="369"/>
    </row>
    <row r="186" spans="8:8">
      <c r="H186" s="369"/>
    </row>
    <row r="187" spans="8:8">
      <c r="H187" s="369"/>
    </row>
    <row r="188" spans="8:8">
      <c r="H188" s="369"/>
    </row>
    <row r="189" spans="8:8">
      <c r="H189" s="369"/>
    </row>
    <row r="190" spans="8:8">
      <c r="H190" s="369"/>
    </row>
  </sheetData>
  <mergeCells count="1">
    <mergeCell ref="A14:C14"/>
  </mergeCells>
  <phoneticPr fontId="16" type="noConversion"/>
  <pageMargins left="0.70866141732283472" right="0.70866141732283472" top="0.74803149606299213" bottom="0.74803149606299213" header="0.31496062992125984" footer="0.31496062992125984"/>
  <pageSetup paperSize="9" scale="49" fitToHeight="0" orientation="landscape" r:id="rId1"/>
  <ignoredErrors>
    <ignoredError sqref="J83:K83 J87:K8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87"/>
  <sheetViews>
    <sheetView zoomScale="60" zoomScaleNormal="60" workbookViewId="0">
      <selection activeCell="N17" sqref="N17"/>
    </sheetView>
  </sheetViews>
  <sheetFormatPr defaultColWidth="8.85546875" defaultRowHeight="15.75"/>
  <cols>
    <col min="1" max="1" width="45.5703125" style="88" customWidth="1"/>
    <col min="2" max="2" width="50.140625" style="88" customWidth="1"/>
    <col min="3" max="3" width="9.85546875" style="88" customWidth="1"/>
    <col min="4" max="4" width="12.140625" style="88" customWidth="1"/>
    <col min="5" max="5" width="38" style="88" customWidth="1"/>
    <col min="6" max="6" width="15.85546875" style="88" customWidth="1"/>
    <col min="7" max="7" width="15.85546875" style="385" customWidth="1"/>
    <col min="8" max="8" width="15.85546875" style="342" customWidth="1"/>
    <col min="9" max="9" width="15.140625" style="88" customWidth="1"/>
    <col min="10" max="10" width="20.140625" style="88" customWidth="1"/>
    <col min="11" max="11" width="19.5703125" style="88" customWidth="1"/>
    <col min="12" max="16384" width="8.85546875" style="88"/>
  </cols>
  <sheetData>
    <row r="1" spans="1:11" ht="18" customHeight="1">
      <c r="A1" s="83" t="s">
        <v>0</v>
      </c>
      <c r="B1" s="83"/>
      <c r="C1" s="84"/>
      <c r="D1" s="97"/>
      <c r="E1" s="91"/>
      <c r="F1" s="100"/>
      <c r="G1" s="348"/>
      <c r="H1" s="337"/>
      <c r="I1" s="86"/>
      <c r="J1" s="86"/>
      <c r="K1" s="86"/>
    </row>
    <row r="2" spans="1:11">
      <c r="A2" s="83" t="s">
        <v>1</v>
      </c>
      <c r="B2" s="83"/>
      <c r="C2" s="84"/>
      <c r="D2" s="97"/>
      <c r="E2" s="91"/>
      <c r="F2" s="100"/>
      <c r="G2" s="348"/>
      <c r="H2" s="337"/>
      <c r="I2" s="86"/>
      <c r="J2" s="86"/>
      <c r="K2" s="86"/>
    </row>
    <row r="3" spans="1:11">
      <c r="A3" s="83" t="s">
        <v>2</v>
      </c>
      <c r="B3" s="83"/>
      <c r="C3" s="84"/>
      <c r="D3" s="97"/>
      <c r="E3" s="91"/>
      <c r="F3" s="100"/>
      <c r="G3" s="348"/>
      <c r="H3" s="337"/>
      <c r="I3" s="86"/>
      <c r="J3" s="86"/>
      <c r="K3" s="86"/>
    </row>
    <row r="4" spans="1:11">
      <c r="A4" s="83"/>
      <c r="B4" s="83"/>
      <c r="C4" s="84"/>
      <c r="D4" s="97"/>
      <c r="E4" s="91"/>
      <c r="F4" s="100"/>
      <c r="G4" s="348"/>
      <c r="H4" s="337"/>
      <c r="I4" s="86"/>
      <c r="J4" s="86"/>
      <c r="K4" s="86"/>
    </row>
    <row r="5" spans="1:11">
      <c r="A5" s="83" t="s">
        <v>3</v>
      </c>
      <c r="C5" s="84"/>
      <c r="D5" s="97"/>
      <c r="E5" s="91"/>
      <c r="F5" s="100"/>
      <c r="G5" s="348"/>
      <c r="H5" s="337"/>
      <c r="I5" s="86"/>
      <c r="J5" s="86"/>
      <c r="K5" s="86"/>
    </row>
    <row r="6" spans="1:11">
      <c r="A6" s="89"/>
      <c r="B6" s="89"/>
      <c r="C6" s="84"/>
      <c r="D6" s="99"/>
      <c r="E6" s="91"/>
      <c r="F6" s="100"/>
      <c r="G6" s="348"/>
      <c r="H6" s="337"/>
      <c r="I6" s="86"/>
      <c r="J6" s="86"/>
      <c r="K6" s="86"/>
    </row>
    <row r="7" spans="1:11">
      <c r="A7" s="84" t="s">
        <v>420</v>
      </c>
      <c r="B7" s="89"/>
      <c r="C7" s="91"/>
      <c r="D7" s="99"/>
      <c r="E7" s="91"/>
      <c r="F7" s="148"/>
      <c r="G7" s="375"/>
      <c r="H7" s="386"/>
      <c r="I7" s="86"/>
      <c r="J7" s="86"/>
      <c r="K7" s="86"/>
    </row>
    <row r="8" spans="1:11">
      <c r="A8" s="84"/>
      <c r="B8" s="89"/>
      <c r="C8" s="91"/>
      <c r="D8" s="99"/>
      <c r="E8" s="91"/>
      <c r="F8" s="100"/>
      <c r="G8" s="348"/>
      <c r="H8" s="337"/>
      <c r="I8" s="86"/>
      <c r="J8" s="86"/>
      <c r="K8" s="86"/>
    </row>
    <row r="9" spans="1:11" ht="31.5">
      <c r="A9" s="15" t="s">
        <v>5</v>
      </c>
      <c r="B9" s="15" t="s">
        <v>6</v>
      </c>
      <c r="C9" s="16" t="s">
        <v>7</v>
      </c>
      <c r="D9" s="273" t="s">
        <v>915</v>
      </c>
      <c r="E9" s="17" t="s">
        <v>260</v>
      </c>
      <c r="F9" s="18" t="s">
        <v>8</v>
      </c>
      <c r="G9" s="349" t="s">
        <v>9</v>
      </c>
      <c r="H9" s="338" t="s">
        <v>10</v>
      </c>
      <c r="I9" s="19" t="s">
        <v>11</v>
      </c>
      <c r="J9" s="18" t="s">
        <v>12</v>
      </c>
      <c r="K9" s="18" t="s">
        <v>13</v>
      </c>
    </row>
    <row r="10" spans="1:11">
      <c r="A10" s="135" t="s">
        <v>501</v>
      </c>
      <c r="B10" s="136"/>
      <c r="C10" s="137"/>
      <c r="D10" s="138"/>
      <c r="E10" s="137"/>
      <c r="F10" s="149"/>
      <c r="G10" s="376"/>
      <c r="H10" s="387"/>
      <c r="I10" s="150"/>
      <c r="J10" s="150"/>
      <c r="K10" s="151"/>
    </row>
    <row r="11" spans="1:11" ht="66" customHeight="1">
      <c r="A11" s="21"/>
      <c r="B11" s="21" t="s">
        <v>502</v>
      </c>
      <c r="C11" s="22"/>
      <c r="D11" s="68"/>
      <c r="E11" s="68"/>
      <c r="F11" s="110"/>
      <c r="G11" s="309"/>
      <c r="H11" s="293"/>
      <c r="I11" s="219"/>
      <c r="J11" s="24"/>
      <c r="K11" s="24"/>
    </row>
    <row r="12" spans="1:11">
      <c r="A12" s="21" t="s">
        <v>421</v>
      </c>
      <c r="B12" s="21" t="s">
        <v>422</v>
      </c>
      <c r="C12" s="22" t="s">
        <v>18</v>
      </c>
      <c r="D12" s="130">
        <v>300</v>
      </c>
      <c r="E12" s="22"/>
      <c r="F12" s="22"/>
      <c r="G12" s="363"/>
      <c r="H12" s="421"/>
      <c r="I12" s="477">
        <f>G12+(G12*H12/100)</f>
        <v>0</v>
      </c>
      <c r="J12" s="121">
        <f>D12*G12</f>
        <v>0</v>
      </c>
      <c r="K12" s="121">
        <f>D12*I12</f>
        <v>0</v>
      </c>
    </row>
    <row r="13" spans="1:11">
      <c r="A13" s="21" t="s">
        <v>423</v>
      </c>
      <c r="B13" s="21" t="s">
        <v>424</v>
      </c>
      <c r="C13" s="22" t="s">
        <v>18</v>
      </c>
      <c r="D13" s="130">
        <v>100</v>
      </c>
      <c r="E13" s="22"/>
      <c r="F13" s="22"/>
      <c r="G13" s="363"/>
      <c r="H13" s="421"/>
      <c r="I13" s="477">
        <f>G13+(G13*H13/100)</f>
        <v>0</v>
      </c>
      <c r="J13" s="121">
        <f>D13*G13</f>
        <v>0</v>
      </c>
      <c r="K13" s="121">
        <f>D13*I13</f>
        <v>0</v>
      </c>
    </row>
    <row r="14" spans="1:11">
      <c r="A14" s="21" t="s">
        <v>425</v>
      </c>
      <c r="B14" s="21" t="s">
        <v>426</v>
      </c>
      <c r="C14" s="22" t="s">
        <v>18</v>
      </c>
      <c r="D14" s="130">
        <v>20</v>
      </c>
      <c r="E14" s="68"/>
      <c r="F14" s="110"/>
      <c r="G14" s="363"/>
      <c r="H14" s="421"/>
      <c r="I14" s="477">
        <f>G14+(G14*H14/100)</f>
        <v>0</v>
      </c>
      <c r="J14" s="121">
        <f>D14*G14</f>
        <v>0</v>
      </c>
      <c r="K14" s="121">
        <f>D14*I14</f>
        <v>0</v>
      </c>
    </row>
    <row r="15" spans="1:11">
      <c r="A15" s="27" t="s">
        <v>427</v>
      </c>
      <c r="B15" s="21"/>
      <c r="C15" s="22"/>
      <c r="D15" s="130"/>
      <c r="E15" s="22"/>
      <c r="F15" s="110"/>
      <c r="G15" s="309"/>
      <c r="H15" s="430"/>
      <c r="I15" s="478"/>
      <c r="J15" s="30">
        <f>SUM(J12:J14)</f>
        <v>0</v>
      </c>
      <c r="K15" s="30">
        <f>SUM(K12:K14)</f>
        <v>0</v>
      </c>
    </row>
    <row r="16" spans="1:11">
      <c r="A16" s="139" t="s">
        <v>503</v>
      </c>
      <c r="B16" s="140"/>
      <c r="C16" s="141"/>
      <c r="D16" s="267"/>
      <c r="E16" s="141"/>
      <c r="F16" s="141"/>
      <c r="G16" s="377"/>
      <c r="H16" s="463"/>
      <c r="I16" s="479"/>
      <c r="J16" s="152"/>
      <c r="K16" s="152"/>
    </row>
    <row r="17" spans="1:11" ht="47.25">
      <c r="A17" s="21" t="s">
        <v>504</v>
      </c>
      <c r="B17" s="21" t="s">
        <v>428</v>
      </c>
      <c r="C17" s="21" t="s">
        <v>18</v>
      </c>
      <c r="D17" s="268">
        <v>20</v>
      </c>
      <c r="E17" s="21"/>
      <c r="F17" s="82"/>
      <c r="G17" s="355"/>
      <c r="H17" s="455"/>
      <c r="I17" s="477">
        <f>G17+(G17*H17/100)</f>
        <v>0</v>
      </c>
      <c r="J17" s="121">
        <f>D17*G17</f>
        <v>0</v>
      </c>
      <c r="K17" s="121">
        <f>D17*I17</f>
        <v>0</v>
      </c>
    </row>
    <row r="18" spans="1:11" ht="47.25">
      <c r="A18" s="21" t="s">
        <v>421</v>
      </c>
      <c r="B18" s="21" t="s">
        <v>429</v>
      </c>
      <c r="C18" s="22" t="s">
        <v>18</v>
      </c>
      <c r="D18" s="130">
        <v>40</v>
      </c>
      <c r="E18" s="22"/>
      <c r="F18" s="22"/>
      <c r="G18" s="351"/>
      <c r="H18" s="460"/>
      <c r="I18" s="477">
        <f>G18+(G18*H18/100)</f>
        <v>0</v>
      </c>
      <c r="J18" s="121">
        <f>D18*G18</f>
        <v>0</v>
      </c>
      <c r="K18" s="121">
        <f>D18*I18</f>
        <v>0</v>
      </c>
    </row>
    <row r="19" spans="1:11">
      <c r="A19" s="21" t="s">
        <v>505</v>
      </c>
      <c r="B19" s="21" t="s">
        <v>430</v>
      </c>
      <c r="C19" s="22" t="s">
        <v>18</v>
      </c>
      <c r="D19" s="130">
        <v>20</v>
      </c>
      <c r="E19" s="22"/>
      <c r="F19" s="110"/>
      <c r="G19" s="351"/>
      <c r="H19" s="460"/>
      <c r="I19" s="477">
        <f>G19+(G19*H19/100)</f>
        <v>0</v>
      </c>
      <c r="J19" s="121">
        <f>D19*G19</f>
        <v>0</v>
      </c>
      <c r="K19" s="121">
        <f>D19*I19</f>
        <v>0</v>
      </c>
    </row>
    <row r="20" spans="1:11" ht="18.75">
      <c r="A20" s="21" t="s">
        <v>801</v>
      </c>
      <c r="B20" s="21" t="s">
        <v>431</v>
      </c>
      <c r="C20" s="22" t="s">
        <v>18</v>
      </c>
      <c r="D20" s="130">
        <v>20</v>
      </c>
      <c r="E20" s="22"/>
      <c r="F20" s="110"/>
      <c r="G20" s="351"/>
      <c r="H20" s="460"/>
      <c r="I20" s="477">
        <f>G20+(G20*H20/100)</f>
        <v>0</v>
      </c>
      <c r="J20" s="121">
        <f>D20*G20</f>
        <v>0</v>
      </c>
      <c r="K20" s="121">
        <f>D20*I20</f>
        <v>0</v>
      </c>
    </row>
    <row r="21" spans="1:11">
      <c r="A21" s="27" t="s">
        <v>432</v>
      </c>
      <c r="B21" s="21"/>
      <c r="C21" s="22"/>
      <c r="D21" s="130"/>
      <c r="E21" s="22"/>
      <c r="F21" s="110"/>
      <c r="G21" s="309"/>
      <c r="H21" s="430"/>
      <c r="I21" s="25"/>
      <c r="J21" s="30">
        <f>SUM(J17:J20)</f>
        <v>0</v>
      </c>
      <c r="K21" s="30">
        <f>SUM(K17:K20)</f>
        <v>0</v>
      </c>
    </row>
    <row r="22" spans="1:11">
      <c r="A22" s="139" t="s">
        <v>433</v>
      </c>
      <c r="B22" s="140"/>
      <c r="C22" s="141"/>
      <c r="D22" s="267"/>
      <c r="E22" s="141"/>
      <c r="F22" s="141"/>
      <c r="G22" s="377"/>
      <c r="H22" s="463"/>
      <c r="I22" s="480"/>
      <c r="J22" s="152"/>
      <c r="K22" s="152"/>
    </row>
    <row r="23" spans="1:11" ht="31.5">
      <c r="A23" s="22"/>
      <c r="B23" s="21" t="s">
        <v>434</v>
      </c>
      <c r="C23" s="22"/>
      <c r="D23" s="130"/>
      <c r="E23" s="143"/>
      <c r="F23" s="110"/>
      <c r="G23" s="309"/>
      <c r="H23" s="430"/>
      <c r="I23" s="25"/>
      <c r="J23" s="24"/>
      <c r="K23" s="24"/>
    </row>
    <row r="24" spans="1:11">
      <c r="A24" s="22" t="s">
        <v>435</v>
      </c>
      <c r="B24" s="21" t="s">
        <v>436</v>
      </c>
      <c r="C24" s="22" t="s">
        <v>18</v>
      </c>
      <c r="D24" s="130">
        <v>20</v>
      </c>
      <c r="E24" s="22"/>
      <c r="F24" s="110"/>
      <c r="G24" s="371"/>
      <c r="H24" s="420"/>
      <c r="I24" s="55">
        <f>G24+(G24*H24/100)</f>
        <v>0</v>
      </c>
      <c r="J24" s="121">
        <f>D24*G24</f>
        <v>0</v>
      </c>
      <c r="K24" s="121">
        <f>D24*I24</f>
        <v>0</v>
      </c>
    </row>
    <row r="25" spans="1:11">
      <c r="A25" s="21" t="s">
        <v>437</v>
      </c>
      <c r="B25" s="21" t="s">
        <v>438</v>
      </c>
      <c r="C25" s="22" t="s">
        <v>18</v>
      </c>
      <c r="D25" s="130">
        <v>20</v>
      </c>
      <c r="E25" s="22"/>
      <c r="F25" s="110"/>
      <c r="G25" s="371"/>
      <c r="H25" s="420"/>
      <c r="I25" s="55">
        <f>G25+(G25*H25/100)</f>
        <v>0</v>
      </c>
      <c r="J25" s="121">
        <f>D25*G25</f>
        <v>0</v>
      </c>
      <c r="K25" s="121">
        <f>D25*I25</f>
        <v>0</v>
      </c>
    </row>
    <row r="26" spans="1:11">
      <c r="A26" s="21" t="s">
        <v>439</v>
      </c>
      <c r="B26" s="21" t="s">
        <v>440</v>
      </c>
      <c r="C26" s="22" t="s">
        <v>18</v>
      </c>
      <c r="D26" s="130">
        <v>20</v>
      </c>
      <c r="E26" s="22"/>
      <c r="F26" s="110"/>
      <c r="G26" s="371"/>
      <c r="H26" s="420"/>
      <c r="I26" s="55">
        <f>G26+(G26*H26/100)</f>
        <v>0</v>
      </c>
      <c r="J26" s="121">
        <f>D26*G26</f>
        <v>0</v>
      </c>
      <c r="K26" s="121">
        <f>D26*I26</f>
        <v>0</v>
      </c>
    </row>
    <row r="27" spans="1:11">
      <c r="A27" s="27" t="s">
        <v>441</v>
      </c>
      <c r="B27" s="21"/>
      <c r="C27" s="22"/>
      <c r="D27" s="68"/>
      <c r="E27" s="22"/>
      <c r="F27" s="110"/>
      <c r="G27" s="309"/>
      <c r="H27" s="430"/>
      <c r="I27" s="25"/>
      <c r="J27" s="30">
        <f>SUM(J24:J26)</f>
        <v>0</v>
      </c>
      <c r="K27" s="30">
        <f>SUM(K24:K26)</f>
        <v>0</v>
      </c>
    </row>
    <row r="28" spans="1:11">
      <c r="A28" s="139" t="s">
        <v>442</v>
      </c>
      <c r="B28" s="140"/>
      <c r="C28" s="141"/>
      <c r="D28" s="142"/>
      <c r="E28" s="141"/>
      <c r="F28" s="141"/>
      <c r="G28" s="377"/>
      <c r="H28" s="463"/>
      <c r="I28" s="480"/>
      <c r="J28" s="152"/>
      <c r="K28" s="152"/>
    </row>
    <row r="29" spans="1:11" ht="78.75">
      <c r="A29" s="21" t="s">
        <v>443</v>
      </c>
      <c r="B29" s="263" t="s">
        <v>825</v>
      </c>
      <c r="C29" s="22" t="s">
        <v>18</v>
      </c>
      <c r="D29" s="68">
        <v>10000</v>
      </c>
      <c r="E29" s="22"/>
      <c r="F29" s="110"/>
      <c r="G29" s="378"/>
      <c r="H29" s="430"/>
      <c r="I29" s="55">
        <f t="shared" ref="I29:I34" si="0">G29+(G29*H29/100)</f>
        <v>0</v>
      </c>
      <c r="J29" s="121">
        <f t="shared" ref="J29:J34" si="1">D29*G29</f>
        <v>0</v>
      </c>
      <c r="K29" s="121">
        <f t="shared" ref="K29:K34" si="2">D29*I29</f>
        <v>0</v>
      </c>
    </row>
    <row r="30" spans="1:11" ht="47.25">
      <c r="A30" s="21" t="s">
        <v>444</v>
      </c>
      <c r="B30" s="21" t="s">
        <v>445</v>
      </c>
      <c r="C30" s="22" t="s">
        <v>18</v>
      </c>
      <c r="D30" s="68">
        <v>10000</v>
      </c>
      <c r="E30" s="22"/>
      <c r="F30" s="110"/>
      <c r="G30" s="379"/>
      <c r="H30" s="421"/>
      <c r="I30" s="55">
        <f t="shared" si="0"/>
        <v>0</v>
      </c>
      <c r="J30" s="121">
        <f t="shared" si="1"/>
        <v>0</v>
      </c>
      <c r="K30" s="121">
        <f t="shared" si="2"/>
        <v>0</v>
      </c>
    </row>
    <row r="31" spans="1:11" ht="31.5">
      <c r="A31" s="21" t="s">
        <v>446</v>
      </c>
      <c r="B31" s="21" t="s">
        <v>447</v>
      </c>
      <c r="C31" s="22" t="s">
        <v>18</v>
      </c>
      <c r="D31" s="265">
        <v>7000</v>
      </c>
      <c r="E31" s="22"/>
      <c r="F31" s="110"/>
      <c r="G31" s="379"/>
      <c r="H31" s="421"/>
      <c r="I31" s="55">
        <f t="shared" si="0"/>
        <v>0</v>
      </c>
      <c r="J31" s="121">
        <f t="shared" si="1"/>
        <v>0</v>
      </c>
      <c r="K31" s="121">
        <f t="shared" si="2"/>
        <v>0</v>
      </c>
    </row>
    <row r="32" spans="1:11" ht="78.75">
      <c r="A32" s="21" t="s">
        <v>448</v>
      </c>
      <c r="B32" s="263" t="s">
        <v>826</v>
      </c>
      <c r="C32" s="22" t="s">
        <v>18</v>
      </c>
      <c r="D32" s="68">
        <v>1260</v>
      </c>
      <c r="E32" s="22"/>
      <c r="F32" s="110"/>
      <c r="G32" s="379"/>
      <c r="H32" s="421"/>
      <c r="I32" s="55">
        <f t="shared" si="0"/>
        <v>0</v>
      </c>
      <c r="J32" s="121">
        <f t="shared" si="1"/>
        <v>0</v>
      </c>
      <c r="K32" s="121">
        <f t="shared" si="2"/>
        <v>0</v>
      </c>
    </row>
    <row r="33" spans="1:11" ht="119.1" customHeight="1">
      <c r="A33" s="21" t="s">
        <v>449</v>
      </c>
      <c r="B33" s="21" t="s">
        <v>827</v>
      </c>
      <c r="C33" s="22" t="s">
        <v>18</v>
      </c>
      <c r="D33" s="68">
        <v>120</v>
      </c>
      <c r="E33" s="22"/>
      <c r="F33" s="110"/>
      <c r="G33" s="389"/>
      <c r="H33" s="464"/>
      <c r="I33" s="55">
        <f t="shared" si="0"/>
        <v>0</v>
      </c>
      <c r="J33" s="121">
        <f t="shared" si="1"/>
        <v>0</v>
      </c>
      <c r="K33" s="121">
        <f t="shared" si="2"/>
        <v>0</v>
      </c>
    </row>
    <row r="34" spans="1:11" ht="114" customHeight="1">
      <c r="A34" s="21" t="s">
        <v>450</v>
      </c>
      <c r="B34" s="21" t="s">
        <v>451</v>
      </c>
      <c r="C34" s="22" t="s">
        <v>18</v>
      </c>
      <c r="D34" s="68">
        <v>260</v>
      </c>
      <c r="E34" s="22"/>
      <c r="F34" s="110"/>
      <c r="G34" s="333"/>
      <c r="H34" s="465"/>
      <c r="I34" s="55">
        <f t="shared" si="0"/>
        <v>0</v>
      </c>
      <c r="J34" s="121">
        <f t="shared" si="1"/>
        <v>0</v>
      </c>
      <c r="K34" s="121">
        <f t="shared" si="2"/>
        <v>0</v>
      </c>
    </row>
    <row r="35" spans="1:11">
      <c r="A35" s="27" t="s">
        <v>452</v>
      </c>
      <c r="B35" s="21"/>
      <c r="C35" s="22"/>
      <c r="D35" s="68"/>
      <c r="E35" s="22"/>
      <c r="F35" s="110"/>
      <c r="G35" s="309"/>
      <c r="H35" s="430"/>
      <c r="I35" s="25"/>
      <c r="J35" s="30">
        <f>SUM(J29:J34)</f>
        <v>0</v>
      </c>
      <c r="K35" s="30">
        <f>SUM(K29:K34)</f>
        <v>0</v>
      </c>
    </row>
    <row r="36" spans="1:11">
      <c r="A36" s="139" t="s">
        <v>453</v>
      </c>
      <c r="B36" s="140"/>
      <c r="C36" s="141"/>
      <c r="D36" s="142"/>
      <c r="E36" s="141"/>
      <c r="F36" s="141"/>
      <c r="G36" s="377"/>
      <c r="H36" s="463"/>
      <c r="I36" s="480"/>
      <c r="J36" s="152"/>
      <c r="K36" s="152"/>
    </row>
    <row r="37" spans="1:11" ht="78.75">
      <c r="A37" s="21" t="s">
        <v>454</v>
      </c>
      <c r="B37" s="21" t="s">
        <v>506</v>
      </c>
      <c r="C37" s="22" t="s">
        <v>18</v>
      </c>
      <c r="D37" s="68">
        <v>180</v>
      </c>
      <c r="E37" s="22"/>
      <c r="F37" s="110"/>
      <c r="G37" s="379"/>
      <c r="H37" s="421"/>
      <c r="I37" s="55">
        <f>G37+(G37*H37/100)</f>
        <v>0</v>
      </c>
      <c r="J37" s="121">
        <f>D37*G37</f>
        <v>0</v>
      </c>
      <c r="K37" s="121">
        <f>D37*I37</f>
        <v>0</v>
      </c>
    </row>
    <row r="38" spans="1:11">
      <c r="A38" s="27" t="s">
        <v>455</v>
      </c>
      <c r="B38" s="21"/>
      <c r="C38" s="22"/>
      <c r="D38" s="68"/>
      <c r="E38" s="22"/>
      <c r="F38" s="110"/>
      <c r="G38" s="309"/>
      <c r="H38" s="430"/>
      <c r="I38" s="25"/>
      <c r="J38" s="30">
        <f>SUM(J37)</f>
        <v>0</v>
      </c>
      <c r="K38" s="30">
        <f>SUM(K37)</f>
        <v>0</v>
      </c>
    </row>
    <row r="39" spans="1:11">
      <c r="A39" s="139" t="s">
        <v>456</v>
      </c>
      <c r="B39" s="140"/>
      <c r="C39" s="141"/>
      <c r="D39" s="142"/>
      <c r="E39" s="141"/>
      <c r="F39" s="152"/>
      <c r="G39" s="380"/>
      <c r="H39" s="466"/>
      <c r="I39" s="480"/>
      <c r="J39" s="152"/>
      <c r="K39" s="152"/>
    </row>
    <row r="40" spans="1:11" ht="63">
      <c r="A40" s="21" t="s">
        <v>457</v>
      </c>
      <c r="B40" s="21" t="s">
        <v>458</v>
      </c>
      <c r="C40" s="22" t="s">
        <v>18</v>
      </c>
      <c r="D40" s="68">
        <v>60</v>
      </c>
      <c r="E40" s="22"/>
      <c r="F40" s="110"/>
      <c r="G40" s="379"/>
      <c r="H40" s="421"/>
      <c r="I40" s="55">
        <f>G40+(G40*H40/100)</f>
        <v>0</v>
      </c>
      <c r="J40" s="121">
        <f>D40*G40</f>
        <v>0</v>
      </c>
      <c r="K40" s="121">
        <f>D40*I40</f>
        <v>0</v>
      </c>
    </row>
    <row r="41" spans="1:11">
      <c r="A41" s="27" t="s">
        <v>459</v>
      </c>
      <c r="B41" s="21"/>
      <c r="C41" s="22"/>
      <c r="D41" s="68"/>
      <c r="E41" s="22"/>
      <c r="F41" s="110"/>
      <c r="G41" s="309"/>
      <c r="H41" s="430"/>
      <c r="I41" s="25"/>
      <c r="J41" s="30">
        <f>SUM(J40)</f>
        <v>0</v>
      </c>
      <c r="K41" s="30">
        <f>SUM(K40)</f>
        <v>0</v>
      </c>
    </row>
    <row r="42" spans="1:11">
      <c r="A42" s="139" t="s">
        <v>460</v>
      </c>
      <c r="B42" s="140"/>
      <c r="C42" s="141"/>
      <c r="D42" s="142"/>
      <c r="E42" s="141"/>
      <c r="F42" s="152"/>
      <c r="G42" s="380"/>
      <c r="H42" s="466"/>
      <c r="I42" s="480"/>
      <c r="J42" s="152"/>
      <c r="K42" s="152"/>
    </row>
    <row r="43" spans="1:11" ht="31.5">
      <c r="A43" s="21" t="s">
        <v>461</v>
      </c>
      <c r="B43" s="21" t="s">
        <v>462</v>
      </c>
      <c r="C43" s="22" t="s">
        <v>18</v>
      </c>
      <c r="D43" s="68">
        <v>20</v>
      </c>
      <c r="E43" s="22"/>
      <c r="F43" s="110"/>
      <c r="G43" s="309"/>
      <c r="H43" s="430"/>
      <c r="I43" s="55">
        <f>G43+(G43*H43/100)</f>
        <v>0</v>
      </c>
      <c r="J43" s="121">
        <f>D43*G43</f>
        <v>0</v>
      </c>
      <c r="K43" s="121">
        <f>D43*I43</f>
        <v>0</v>
      </c>
    </row>
    <row r="44" spans="1:11" ht="31.5">
      <c r="A44" s="21" t="s">
        <v>463</v>
      </c>
      <c r="B44" s="21" t="s">
        <v>464</v>
      </c>
      <c r="C44" s="22" t="s">
        <v>18</v>
      </c>
      <c r="D44" s="68">
        <v>20</v>
      </c>
      <c r="E44" s="68"/>
      <c r="F44" s="80"/>
      <c r="G44" s="381"/>
      <c r="H44" s="467"/>
      <c r="I44" s="55">
        <f>G44+(G44*H44/100)</f>
        <v>0</v>
      </c>
      <c r="J44" s="121">
        <f>D44*G44</f>
        <v>0</v>
      </c>
      <c r="K44" s="121">
        <f>D44*I44</f>
        <v>0</v>
      </c>
    </row>
    <row r="45" spans="1:11">
      <c r="A45" s="21" t="s">
        <v>465</v>
      </c>
      <c r="B45" s="21"/>
      <c r="C45" s="251" t="s">
        <v>18</v>
      </c>
      <c r="D45" s="68">
        <v>10</v>
      </c>
      <c r="E45" s="68"/>
      <c r="F45" s="110"/>
      <c r="G45" s="309"/>
      <c r="H45" s="430"/>
      <c r="I45" s="55">
        <f>G45+(G45*H45/100)</f>
        <v>0</v>
      </c>
      <c r="J45" s="121">
        <f>D45*G45</f>
        <v>0</v>
      </c>
      <c r="K45" s="121">
        <f>D45*I45</f>
        <v>0</v>
      </c>
    </row>
    <row r="46" spans="1:11">
      <c r="A46" s="27" t="s">
        <v>466</v>
      </c>
      <c r="B46" s="21"/>
      <c r="C46" s="22"/>
      <c r="D46" s="68"/>
      <c r="E46" s="22"/>
      <c r="F46" s="110"/>
      <c r="G46" s="309"/>
      <c r="H46" s="430"/>
      <c r="I46" s="25"/>
      <c r="J46" s="30">
        <f>SUM(J43:J45)</f>
        <v>0</v>
      </c>
      <c r="K46" s="30">
        <f>SUM(K43:K45)</f>
        <v>0</v>
      </c>
    </row>
    <row r="47" spans="1:11">
      <c r="A47" s="139" t="s">
        <v>467</v>
      </c>
      <c r="B47" s="140"/>
      <c r="C47" s="141"/>
      <c r="D47" s="142"/>
      <c r="E47" s="141"/>
      <c r="F47" s="152"/>
      <c r="G47" s="380"/>
      <c r="H47" s="466"/>
      <c r="I47" s="480"/>
      <c r="J47" s="152"/>
      <c r="K47" s="152"/>
    </row>
    <row r="48" spans="1:11" ht="47.25">
      <c r="A48" s="21" t="s">
        <v>461</v>
      </c>
      <c r="B48" s="21" t="s">
        <v>468</v>
      </c>
      <c r="C48" s="22" t="s">
        <v>18</v>
      </c>
      <c r="D48" s="68">
        <v>20</v>
      </c>
      <c r="E48" s="22"/>
      <c r="F48" s="110"/>
      <c r="G48" s="309"/>
      <c r="H48" s="430"/>
      <c r="I48" s="55">
        <f>G48+(G48*H48/100)</f>
        <v>0</v>
      </c>
      <c r="J48" s="121">
        <f>D48*G48</f>
        <v>0</v>
      </c>
      <c r="K48" s="121">
        <f>D48*I48</f>
        <v>0</v>
      </c>
    </row>
    <row r="49" spans="1:11">
      <c r="A49" s="21" t="s">
        <v>469</v>
      </c>
      <c r="B49" s="21"/>
      <c r="C49" s="251" t="s">
        <v>18</v>
      </c>
      <c r="D49" s="68">
        <v>10</v>
      </c>
      <c r="E49" s="22"/>
      <c r="F49" s="110"/>
      <c r="G49" s="371"/>
      <c r="H49" s="420"/>
      <c r="I49" s="55">
        <f>G49+(G49*H49/100)</f>
        <v>0</v>
      </c>
      <c r="J49" s="121">
        <f>D49*G49</f>
        <v>0</v>
      </c>
      <c r="K49" s="121">
        <f>D49*I49</f>
        <v>0</v>
      </c>
    </row>
    <row r="50" spans="1:11">
      <c r="A50" s="27" t="s">
        <v>470</v>
      </c>
      <c r="B50" s="21"/>
      <c r="C50" s="22"/>
      <c r="D50" s="68"/>
      <c r="E50" s="22"/>
      <c r="F50" s="110"/>
      <c r="G50" s="309"/>
      <c r="H50" s="430"/>
      <c r="I50" s="25"/>
      <c r="J50" s="30">
        <f>SUM(J48:J49)</f>
        <v>0</v>
      </c>
      <c r="K50" s="30">
        <f>SUM(K48:K49)</f>
        <v>0</v>
      </c>
    </row>
    <row r="51" spans="1:11">
      <c r="A51" s="139" t="s">
        <v>828</v>
      </c>
      <c r="B51" s="140"/>
      <c r="C51" s="141"/>
      <c r="D51" s="142"/>
      <c r="E51" s="141"/>
      <c r="F51" s="153"/>
      <c r="G51" s="380"/>
      <c r="H51" s="466"/>
      <c r="I51" s="480"/>
      <c r="J51" s="152"/>
      <c r="K51" s="152"/>
    </row>
    <row r="52" spans="1:11" ht="47.25">
      <c r="A52" s="21" t="s">
        <v>471</v>
      </c>
      <c r="B52" s="21"/>
      <c r="C52" s="22" t="s">
        <v>18</v>
      </c>
      <c r="D52" s="68">
        <v>20</v>
      </c>
      <c r="E52" s="21"/>
      <c r="F52" s="110"/>
      <c r="G52" s="309"/>
      <c r="H52" s="430"/>
      <c r="I52" s="55">
        <f t="shared" ref="I52:I59" si="3">G52+(G52*H52/100)</f>
        <v>0</v>
      </c>
      <c r="J52" s="121">
        <f t="shared" ref="J52:J59" si="4">D52*G52</f>
        <v>0</v>
      </c>
      <c r="K52" s="121">
        <f t="shared" ref="K52:K59" si="5">D52*I52</f>
        <v>0</v>
      </c>
    </row>
    <row r="53" spans="1:11" ht="47.25">
      <c r="A53" s="21" t="s">
        <v>472</v>
      </c>
      <c r="B53" s="21"/>
      <c r="C53" s="22" t="s">
        <v>18</v>
      </c>
      <c r="D53" s="68">
        <v>20</v>
      </c>
      <c r="E53" s="22"/>
      <c r="F53" s="110"/>
      <c r="G53" s="333"/>
      <c r="H53" s="468"/>
      <c r="I53" s="55">
        <f t="shared" si="3"/>
        <v>0</v>
      </c>
      <c r="J53" s="121">
        <f t="shared" si="4"/>
        <v>0</v>
      </c>
      <c r="K53" s="121">
        <f t="shared" si="5"/>
        <v>0</v>
      </c>
    </row>
    <row r="54" spans="1:11" ht="47.25">
      <c r="A54" s="21" t="s">
        <v>473</v>
      </c>
      <c r="B54" s="21"/>
      <c r="C54" s="22" t="s">
        <v>18</v>
      </c>
      <c r="D54" s="68">
        <v>20</v>
      </c>
      <c r="E54" s="223"/>
      <c r="F54" s="313"/>
      <c r="G54" s="334"/>
      <c r="H54" s="469"/>
      <c r="I54" s="481">
        <f t="shared" si="3"/>
        <v>0</v>
      </c>
      <c r="J54" s="121">
        <f t="shared" si="4"/>
        <v>0</v>
      </c>
      <c r="K54" s="121">
        <f t="shared" si="5"/>
        <v>0</v>
      </c>
    </row>
    <row r="55" spans="1:11" ht="47.25">
      <c r="A55" s="21" t="s">
        <v>474</v>
      </c>
      <c r="B55" s="21"/>
      <c r="C55" s="22" t="s">
        <v>18</v>
      </c>
      <c r="D55" s="310">
        <v>20</v>
      </c>
      <c r="E55" s="316"/>
      <c r="F55" s="317"/>
      <c r="G55" s="318"/>
      <c r="H55" s="470"/>
      <c r="I55" s="482">
        <f t="shared" si="3"/>
        <v>0</v>
      </c>
      <c r="J55" s="311">
        <f t="shared" si="4"/>
        <v>0</v>
      </c>
      <c r="K55" s="121">
        <f t="shared" si="5"/>
        <v>0</v>
      </c>
    </row>
    <row r="56" spans="1:11">
      <c r="A56" s="21" t="s">
        <v>475</v>
      </c>
      <c r="B56" s="21"/>
      <c r="C56" s="22" t="s">
        <v>18</v>
      </c>
      <c r="D56" s="310">
        <v>50</v>
      </c>
      <c r="E56" s="319"/>
      <c r="F56" s="320"/>
      <c r="G56" s="333"/>
      <c r="H56" s="468"/>
      <c r="I56" s="307">
        <f t="shared" si="3"/>
        <v>0</v>
      </c>
      <c r="J56" s="312">
        <f t="shared" si="4"/>
        <v>0</v>
      </c>
      <c r="K56" s="24">
        <f t="shared" si="5"/>
        <v>0</v>
      </c>
    </row>
    <row r="57" spans="1:11">
      <c r="A57" s="21" t="s">
        <v>476</v>
      </c>
      <c r="B57" s="21"/>
      <c r="C57" s="22" t="s">
        <v>18</v>
      </c>
      <c r="D57" s="310">
        <v>50</v>
      </c>
      <c r="E57" s="319"/>
      <c r="F57" s="317"/>
      <c r="G57" s="318"/>
      <c r="H57" s="470"/>
      <c r="I57" s="307">
        <f t="shared" si="3"/>
        <v>0</v>
      </c>
      <c r="J57" s="312">
        <f t="shared" si="4"/>
        <v>0</v>
      </c>
      <c r="K57" s="24">
        <f t="shared" si="5"/>
        <v>0</v>
      </c>
    </row>
    <row r="58" spans="1:11">
      <c r="A58" s="266" t="s">
        <v>830</v>
      </c>
      <c r="B58" s="21"/>
      <c r="C58" s="22" t="s">
        <v>18</v>
      </c>
      <c r="D58" s="310">
        <v>100</v>
      </c>
      <c r="E58" s="319"/>
      <c r="F58" s="317"/>
      <c r="G58" s="335"/>
      <c r="H58" s="471"/>
      <c r="I58" s="307">
        <f t="shared" si="3"/>
        <v>0</v>
      </c>
      <c r="J58" s="312">
        <f t="shared" si="4"/>
        <v>0</v>
      </c>
      <c r="K58" s="24">
        <f t="shared" si="5"/>
        <v>0</v>
      </c>
    </row>
    <row r="59" spans="1:11">
      <c r="A59" s="266" t="s">
        <v>831</v>
      </c>
      <c r="B59" s="21"/>
      <c r="C59" s="22" t="s">
        <v>18</v>
      </c>
      <c r="D59" s="310">
        <v>200</v>
      </c>
      <c r="E59" s="319"/>
      <c r="F59" s="317"/>
      <c r="G59" s="335"/>
      <c r="H59" s="471"/>
      <c r="I59" s="307">
        <f t="shared" si="3"/>
        <v>0</v>
      </c>
      <c r="J59" s="312">
        <f t="shared" si="4"/>
        <v>0</v>
      </c>
      <c r="K59" s="24">
        <f t="shared" si="5"/>
        <v>0</v>
      </c>
    </row>
    <row r="60" spans="1:11">
      <c r="A60" s="27" t="s">
        <v>477</v>
      </c>
      <c r="B60" s="21"/>
      <c r="C60" s="22"/>
      <c r="D60" s="68"/>
      <c r="E60" s="314"/>
      <c r="F60" s="315"/>
      <c r="G60" s="382"/>
      <c r="H60" s="472"/>
      <c r="I60" s="483"/>
      <c r="J60" s="30">
        <f>SUM(J52:J59)</f>
        <v>0</v>
      </c>
      <c r="K60" s="30">
        <f>SUM(K52:K59)</f>
        <v>0</v>
      </c>
    </row>
    <row r="61" spans="1:11">
      <c r="A61" s="139" t="s">
        <v>478</v>
      </c>
      <c r="B61" s="140"/>
      <c r="C61" s="141"/>
      <c r="D61" s="142"/>
      <c r="E61" s="141"/>
      <c r="F61" s="153"/>
      <c r="G61" s="380"/>
      <c r="H61" s="466"/>
      <c r="I61" s="480"/>
      <c r="J61" s="152"/>
      <c r="K61" s="152"/>
    </row>
    <row r="62" spans="1:11" ht="31.5">
      <c r="A62" s="21" t="s">
        <v>479</v>
      </c>
      <c r="B62" s="21"/>
      <c r="C62" s="22" t="s">
        <v>18</v>
      </c>
      <c r="D62" s="21">
        <v>20</v>
      </c>
      <c r="E62" s="21"/>
      <c r="F62" s="21"/>
      <c r="G62" s="321"/>
      <c r="H62" s="473"/>
      <c r="I62" s="25">
        <f>G62+(G62*H62/100)</f>
        <v>0</v>
      </c>
      <c r="J62" s="24">
        <f>D62*G62</f>
        <v>0</v>
      </c>
      <c r="K62" s="24">
        <f>D62*I62</f>
        <v>0</v>
      </c>
    </row>
    <row r="63" spans="1:11" ht="31.5">
      <c r="A63" s="21" t="s">
        <v>480</v>
      </c>
      <c r="B63" s="21"/>
      <c r="C63" s="22" t="s">
        <v>18</v>
      </c>
      <c r="D63" s="68">
        <v>20</v>
      </c>
      <c r="E63" s="21"/>
      <c r="F63" s="110"/>
      <c r="G63" s="371"/>
      <c r="H63" s="420"/>
      <c r="I63" s="25">
        <f>G63+(G63*H63/100)</f>
        <v>0</v>
      </c>
      <c r="J63" s="24">
        <f>D63*G63</f>
        <v>0</v>
      </c>
      <c r="K63" s="24">
        <f>D63*I63</f>
        <v>0</v>
      </c>
    </row>
    <row r="64" spans="1:11">
      <c r="A64" s="21" t="s">
        <v>481</v>
      </c>
      <c r="B64" s="21"/>
      <c r="C64" s="22" t="s">
        <v>18</v>
      </c>
      <c r="D64" s="68">
        <v>20</v>
      </c>
      <c r="E64" s="21"/>
      <c r="F64" s="21"/>
      <c r="G64" s="321"/>
      <c r="H64" s="473"/>
      <c r="I64" s="25">
        <f>G64+(G64*H64/100)</f>
        <v>0</v>
      </c>
      <c r="J64" s="24">
        <f>D64*G64</f>
        <v>0</v>
      </c>
      <c r="K64" s="24">
        <f>D64*I64</f>
        <v>0</v>
      </c>
    </row>
    <row r="65" spans="1:11">
      <c r="A65" s="27" t="s">
        <v>482</v>
      </c>
      <c r="B65" s="21"/>
      <c r="C65" s="22"/>
      <c r="D65" s="68"/>
      <c r="E65" s="22"/>
      <c r="F65" s="110"/>
      <c r="G65" s="309"/>
      <c r="H65" s="430"/>
      <c r="I65" s="25"/>
      <c r="J65" s="30">
        <f>SUM(J62:J64)</f>
        <v>0</v>
      </c>
      <c r="K65" s="30">
        <f>SUM(K62:K64)</f>
        <v>0</v>
      </c>
    </row>
    <row r="66" spans="1:11">
      <c r="A66" s="139" t="s">
        <v>483</v>
      </c>
      <c r="B66" s="140"/>
      <c r="C66" s="141"/>
      <c r="D66" s="142"/>
      <c r="E66" s="141"/>
      <c r="F66" s="154"/>
      <c r="G66" s="383"/>
      <c r="H66" s="474"/>
      <c r="I66" s="480"/>
      <c r="J66" s="152"/>
      <c r="K66" s="152"/>
    </row>
    <row r="67" spans="1:11" ht="31.5">
      <c r="A67" s="22" t="s">
        <v>484</v>
      </c>
      <c r="B67" s="21" t="s">
        <v>485</v>
      </c>
      <c r="C67" s="22" t="s">
        <v>18</v>
      </c>
      <c r="D67" s="68">
        <v>160</v>
      </c>
      <c r="E67" s="21"/>
      <c r="F67" s="21"/>
      <c r="G67" s="309"/>
      <c r="H67" s="430"/>
      <c r="I67" s="25">
        <f>G67+(G67*H67/100)</f>
        <v>0</v>
      </c>
      <c r="J67" s="24">
        <f>D67*G67</f>
        <v>0</v>
      </c>
      <c r="K67" s="24">
        <f>D67*I67</f>
        <v>0</v>
      </c>
    </row>
    <row r="68" spans="1:11">
      <c r="A68" s="27" t="s">
        <v>486</v>
      </c>
      <c r="B68" s="21"/>
      <c r="C68" s="22"/>
      <c r="D68" s="68"/>
      <c r="E68" s="22"/>
      <c r="F68" s="110"/>
      <c r="G68" s="309"/>
      <c r="H68" s="430"/>
      <c r="I68" s="25"/>
      <c r="J68" s="30">
        <f>SUM(J67)</f>
        <v>0</v>
      </c>
      <c r="K68" s="30">
        <f>SUM(K67)</f>
        <v>0</v>
      </c>
    </row>
    <row r="69" spans="1:11">
      <c r="A69" s="139" t="s">
        <v>487</v>
      </c>
      <c r="B69" s="140"/>
      <c r="C69" s="141"/>
      <c r="D69" s="142"/>
      <c r="E69" s="141"/>
      <c r="F69" s="154"/>
      <c r="G69" s="383"/>
      <c r="H69" s="474"/>
      <c r="I69" s="480"/>
      <c r="J69" s="152"/>
      <c r="K69" s="152"/>
    </row>
    <row r="70" spans="1:11" ht="94.5">
      <c r="A70" s="21" t="s">
        <v>488</v>
      </c>
      <c r="B70" s="21" t="s">
        <v>489</v>
      </c>
      <c r="C70" s="22" t="s">
        <v>18</v>
      </c>
      <c r="D70" s="68">
        <v>20</v>
      </c>
      <c r="E70" s="110"/>
      <c r="F70" s="110"/>
      <c r="G70" s="351"/>
      <c r="H70" s="460"/>
      <c r="I70" s="25">
        <f>G70+(G70*H70/100)</f>
        <v>0</v>
      </c>
      <c r="J70" s="24">
        <f>D70*G70</f>
        <v>0</v>
      </c>
      <c r="K70" s="24">
        <f>D70*I70</f>
        <v>0</v>
      </c>
    </row>
    <row r="71" spans="1:11" ht="31.5">
      <c r="A71" s="21" t="s">
        <v>490</v>
      </c>
      <c r="B71" s="21" t="s">
        <v>491</v>
      </c>
      <c r="C71" s="22" t="s">
        <v>18</v>
      </c>
      <c r="D71" s="68">
        <v>20</v>
      </c>
      <c r="E71" s="21"/>
      <c r="F71" s="21"/>
      <c r="G71" s="309"/>
      <c r="H71" s="430"/>
      <c r="I71" s="25">
        <f>G71+(G71*H71/100)</f>
        <v>0</v>
      </c>
      <c r="J71" s="24">
        <f>D71*G71</f>
        <v>0</v>
      </c>
      <c r="K71" s="24">
        <f>D71*I71</f>
        <v>0</v>
      </c>
    </row>
    <row r="72" spans="1:11">
      <c r="A72" s="27" t="s">
        <v>492</v>
      </c>
      <c r="B72" s="21"/>
      <c r="C72" s="22"/>
      <c r="D72" s="68"/>
      <c r="E72" s="27"/>
      <c r="F72" s="110"/>
      <c r="G72" s="309"/>
      <c r="H72" s="430"/>
      <c r="I72" s="25"/>
      <c r="J72" s="30">
        <f>SUM(J70:J71)</f>
        <v>0</v>
      </c>
      <c r="K72" s="30">
        <f>SUM(K70:K71)</f>
        <v>0</v>
      </c>
    </row>
    <row r="73" spans="1:11">
      <c r="A73" s="139" t="s">
        <v>493</v>
      </c>
      <c r="B73" s="140"/>
      <c r="C73" s="141"/>
      <c r="D73" s="142"/>
      <c r="E73" s="141"/>
      <c r="F73" s="154"/>
      <c r="G73" s="383"/>
      <c r="H73" s="474"/>
      <c r="I73" s="480"/>
      <c r="J73" s="152"/>
      <c r="K73" s="152"/>
    </row>
    <row r="74" spans="1:11" ht="47.25">
      <c r="A74" s="21" t="s">
        <v>494</v>
      </c>
      <c r="B74" s="21" t="s">
        <v>800</v>
      </c>
      <c r="C74" s="22" t="s">
        <v>18</v>
      </c>
      <c r="D74" s="68">
        <v>100</v>
      </c>
      <c r="E74" s="21"/>
      <c r="F74" s="21"/>
      <c r="G74" s="378"/>
      <c r="H74" s="430"/>
      <c r="I74" s="25">
        <f>G74+(G74*H74/100)</f>
        <v>0</v>
      </c>
      <c r="J74" s="24">
        <f>D74*G74</f>
        <v>0</v>
      </c>
      <c r="K74" s="24">
        <f>D74*I74</f>
        <v>0</v>
      </c>
    </row>
    <row r="75" spans="1:11" ht="31.5">
      <c r="A75" s="21" t="s">
        <v>495</v>
      </c>
      <c r="B75" s="21" t="s">
        <v>496</v>
      </c>
      <c r="C75" s="22" t="s">
        <v>18</v>
      </c>
      <c r="D75" s="68">
        <v>40</v>
      </c>
      <c r="E75" s="22"/>
      <c r="F75" s="110"/>
      <c r="G75" s="309"/>
      <c r="H75" s="430"/>
      <c r="I75" s="25">
        <f>G75+(G75*H75/100)</f>
        <v>0</v>
      </c>
      <c r="J75" s="24">
        <f>D75*G75</f>
        <v>0</v>
      </c>
      <c r="K75" s="24">
        <f>D75*I75</f>
        <v>0</v>
      </c>
    </row>
    <row r="76" spans="1:11">
      <c r="A76" s="27" t="s">
        <v>497</v>
      </c>
      <c r="B76" s="21"/>
      <c r="C76" s="22"/>
      <c r="D76" s="68"/>
      <c r="E76" s="27"/>
      <c r="F76" s="110"/>
      <c r="G76" s="309"/>
      <c r="H76" s="430"/>
      <c r="I76" s="25"/>
      <c r="J76" s="30">
        <f>SUM(J74:J75)</f>
        <v>0</v>
      </c>
      <c r="K76" s="30">
        <f>SUM(K74:K75)</f>
        <v>0</v>
      </c>
    </row>
    <row r="77" spans="1:11">
      <c r="A77" s="271" t="s">
        <v>829</v>
      </c>
      <c r="B77" s="145"/>
      <c r="C77" s="144"/>
      <c r="D77" s="144"/>
      <c r="E77" s="146"/>
      <c r="F77" s="155"/>
      <c r="G77" s="384"/>
      <c r="H77" s="475"/>
      <c r="I77" s="39"/>
      <c r="J77" s="40"/>
      <c r="K77" s="40"/>
    </row>
    <row r="78" spans="1:11" ht="31.5">
      <c r="A78" s="263" t="s">
        <v>802</v>
      </c>
      <c r="B78" s="269" t="s">
        <v>498</v>
      </c>
      <c r="C78" s="269" t="s">
        <v>18</v>
      </c>
      <c r="D78" s="270">
        <v>600</v>
      </c>
      <c r="E78" s="110"/>
      <c r="F78" s="24"/>
      <c r="G78" s="309"/>
      <c r="H78" s="430"/>
      <c r="I78" s="25">
        <f>G78+(G78*H78/100)</f>
        <v>0</v>
      </c>
      <c r="J78" s="24">
        <f>D78*G78</f>
        <v>0</v>
      </c>
      <c r="K78" s="24">
        <f>D78*I78</f>
        <v>0</v>
      </c>
    </row>
    <row r="79" spans="1:11">
      <c r="A79" s="27" t="s">
        <v>499</v>
      </c>
      <c r="B79" s="21"/>
      <c r="C79" s="22"/>
      <c r="D79" s="68"/>
      <c r="E79" s="27"/>
      <c r="F79" s="110"/>
      <c r="G79" s="309"/>
      <c r="H79" s="430"/>
      <c r="I79" s="24"/>
      <c r="J79" s="30">
        <f>SUM(J78:J78)</f>
        <v>0</v>
      </c>
      <c r="K79" s="30">
        <f>SUM(K78:K78)</f>
        <v>0</v>
      </c>
    </row>
    <row r="80" spans="1:11">
      <c r="A80" s="27" t="s">
        <v>500</v>
      </c>
      <c r="B80" s="26"/>
      <c r="C80" s="27"/>
      <c r="D80" s="147"/>
      <c r="E80" s="27"/>
      <c r="F80" s="129"/>
      <c r="G80" s="354"/>
      <c r="H80" s="476"/>
      <c r="I80" s="30"/>
      <c r="J80" s="374">
        <f>SUM(J79,J76,J72,J68,J65,J60,J50,J46,J41,J38,J35,J27,J21,J15)</f>
        <v>0</v>
      </c>
      <c r="K80" s="30">
        <f>SUM(K79,K76,K72,K68,K65,K60,K50,K46,K41,K38,K35,K27,K21,K15)</f>
        <v>0</v>
      </c>
    </row>
    <row r="82" spans="1:11">
      <c r="I82" s="292"/>
      <c r="J82" s="294"/>
    </row>
    <row r="85" spans="1:11">
      <c r="A85" s="292"/>
      <c r="J85" s="294"/>
      <c r="K85" s="294"/>
    </row>
    <row r="87" spans="1:11">
      <c r="A87" s="292"/>
    </row>
  </sheetData>
  <pageMargins left="0.70866141732283472" right="0.70866141732283472" top="0.74803149606299213" bottom="0.74803149606299213" header="0.31496062992125984" footer="0.31496062992125984"/>
  <pageSetup paperSize="9"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0"/>
  <sheetViews>
    <sheetView zoomScale="70" zoomScaleNormal="70" workbookViewId="0">
      <selection activeCell="H12" sqref="H12"/>
    </sheetView>
  </sheetViews>
  <sheetFormatPr defaultColWidth="8.85546875" defaultRowHeight="15.75"/>
  <cols>
    <col min="1" max="1" width="36.42578125" style="88" customWidth="1"/>
    <col min="2" max="2" width="22" style="88" customWidth="1"/>
    <col min="3" max="3" width="8.85546875" style="88"/>
    <col min="4" max="4" width="17.140625" style="88" customWidth="1"/>
    <col min="5" max="5" width="37.140625" style="88" customWidth="1"/>
    <col min="6" max="6" width="16.5703125" style="88" customWidth="1"/>
    <col min="7" max="7" width="18" style="385" customWidth="1"/>
    <col min="8" max="8" width="16.5703125" style="342" customWidth="1"/>
    <col min="9" max="10" width="18.42578125" style="88" customWidth="1"/>
    <col min="11" max="11" width="18.140625" style="88" customWidth="1"/>
    <col min="12" max="16384" width="8.85546875" style="88"/>
  </cols>
  <sheetData>
    <row r="1" spans="1:11" ht="17.100000000000001" customHeight="1">
      <c r="A1" s="83" t="s">
        <v>0</v>
      </c>
      <c r="B1" s="83"/>
      <c r="C1" s="84"/>
      <c r="D1" s="97"/>
      <c r="E1" s="98"/>
      <c r="F1" s="100"/>
      <c r="G1" s="348"/>
      <c r="H1" s="337"/>
      <c r="I1" s="86"/>
      <c r="J1" s="86"/>
      <c r="K1" s="86"/>
    </row>
    <row r="2" spans="1:11">
      <c r="A2" s="83" t="s">
        <v>1</v>
      </c>
      <c r="B2" s="83"/>
      <c r="C2" s="84"/>
      <c r="D2" s="97"/>
      <c r="E2" s="98"/>
      <c r="F2" s="100"/>
      <c r="G2" s="348"/>
      <c r="H2" s="337"/>
      <c r="I2" s="86"/>
      <c r="J2" s="86"/>
      <c r="K2" s="86"/>
    </row>
    <row r="3" spans="1:11">
      <c r="A3" s="83" t="s">
        <v>2</v>
      </c>
      <c r="B3" s="83"/>
      <c r="C3" s="84"/>
      <c r="D3" s="97"/>
      <c r="E3" s="98"/>
      <c r="F3" s="100"/>
      <c r="G3" s="348"/>
      <c r="H3" s="337"/>
      <c r="I3" s="86"/>
      <c r="J3" s="86"/>
      <c r="K3" s="86"/>
    </row>
    <row r="4" spans="1:11">
      <c r="A4" s="83"/>
      <c r="B4" s="83"/>
      <c r="C4" s="84"/>
      <c r="D4" s="97"/>
      <c r="E4" s="98"/>
      <c r="F4" s="100"/>
      <c r="G4" s="348"/>
      <c r="H4" s="337"/>
      <c r="I4" s="86"/>
      <c r="J4" s="86"/>
      <c r="K4" s="86"/>
    </row>
    <row r="5" spans="1:11">
      <c r="A5" s="83" t="s">
        <v>3</v>
      </c>
      <c r="C5" s="84"/>
      <c r="D5" s="99"/>
      <c r="E5" s="98"/>
      <c r="F5" s="100"/>
      <c r="G5" s="348"/>
      <c r="H5" s="337"/>
      <c r="I5" s="86"/>
      <c r="J5" s="86"/>
      <c r="K5" s="86"/>
    </row>
    <row r="6" spans="1:11">
      <c r="A6" s="89"/>
      <c r="B6" s="89"/>
      <c r="C6" s="84"/>
      <c r="D6" s="99"/>
      <c r="E6" s="98"/>
      <c r="F6" s="100"/>
      <c r="G6" s="348"/>
      <c r="H6" s="337"/>
      <c r="I6" s="86"/>
      <c r="J6" s="86"/>
      <c r="K6" s="86"/>
    </row>
    <row r="7" spans="1:11">
      <c r="A7" s="84" t="s">
        <v>507</v>
      </c>
      <c r="B7" s="89"/>
      <c r="C7" s="91"/>
      <c r="D7" s="99"/>
      <c r="E7" s="98"/>
      <c r="F7" s="100"/>
      <c r="G7" s="348"/>
      <c r="H7" s="337"/>
      <c r="I7" s="86"/>
      <c r="J7" s="86"/>
      <c r="K7" s="86"/>
    </row>
    <row r="8" spans="1:11">
      <c r="A8" s="84"/>
      <c r="B8" s="89"/>
      <c r="C8" s="91"/>
      <c r="D8" s="99"/>
      <c r="E8" s="98"/>
      <c r="F8" s="100"/>
      <c r="G8" s="348"/>
      <c r="H8" s="337"/>
      <c r="I8" s="86"/>
      <c r="J8" s="86"/>
      <c r="K8" s="86"/>
    </row>
    <row r="9" spans="1:11" ht="31.5">
      <c r="A9" s="15" t="s">
        <v>5</v>
      </c>
      <c r="B9" s="15" t="s">
        <v>6</v>
      </c>
      <c r="C9" s="16" t="s">
        <v>7</v>
      </c>
      <c r="D9" s="273" t="s">
        <v>915</v>
      </c>
      <c r="E9" s="17" t="s">
        <v>260</v>
      </c>
      <c r="F9" s="18" t="s">
        <v>8</v>
      </c>
      <c r="G9" s="349" t="s">
        <v>9</v>
      </c>
      <c r="H9" s="338" t="s">
        <v>10</v>
      </c>
      <c r="I9" s="19" t="s">
        <v>11</v>
      </c>
      <c r="J9" s="18" t="s">
        <v>12</v>
      </c>
      <c r="K9" s="18" t="s">
        <v>13</v>
      </c>
    </row>
    <row r="10" spans="1:11">
      <c r="A10" s="197" t="s">
        <v>508</v>
      </c>
      <c r="B10" s="198"/>
      <c r="C10" s="199"/>
      <c r="D10" s="200"/>
      <c r="E10" s="201"/>
      <c r="F10" s="202"/>
      <c r="G10" s="390"/>
      <c r="H10" s="394"/>
      <c r="I10" s="203"/>
      <c r="J10" s="203"/>
      <c r="K10" s="204"/>
    </row>
    <row r="11" spans="1:11" ht="141.75">
      <c r="A11" s="21"/>
      <c r="B11" s="21" t="s">
        <v>509</v>
      </c>
      <c r="C11" s="22"/>
      <c r="D11" s="68"/>
      <c r="E11" s="110"/>
      <c r="F11" s="110"/>
      <c r="G11" s="309"/>
      <c r="H11" s="293"/>
      <c r="I11" s="24"/>
      <c r="J11" s="24"/>
      <c r="K11" s="24"/>
    </row>
    <row r="12" spans="1:11">
      <c r="A12" s="21" t="s">
        <v>510</v>
      </c>
      <c r="B12" s="21"/>
      <c r="C12" s="22" t="s">
        <v>18</v>
      </c>
      <c r="D12" s="68">
        <v>20</v>
      </c>
      <c r="E12" s="110"/>
      <c r="F12" s="110"/>
      <c r="G12" s="363"/>
      <c r="H12" s="421"/>
      <c r="I12" s="55">
        <f>G12+(G12*H12/100)</f>
        <v>0</v>
      </c>
      <c r="J12" s="121">
        <f>D12*G12</f>
        <v>0</v>
      </c>
      <c r="K12" s="121">
        <f>D12*I12</f>
        <v>0</v>
      </c>
    </row>
    <row r="13" spans="1:11">
      <c r="A13" s="21" t="s">
        <v>511</v>
      </c>
      <c r="B13" s="21"/>
      <c r="C13" s="22" t="s">
        <v>18</v>
      </c>
      <c r="D13" s="68">
        <v>20</v>
      </c>
      <c r="E13" s="110"/>
      <c r="F13" s="205"/>
      <c r="G13" s="363"/>
      <c r="H13" s="421"/>
      <c r="I13" s="55">
        <f>G13+(G13*H13/100)</f>
        <v>0</v>
      </c>
      <c r="J13" s="121">
        <f>D13*G13</f>
        <v>0</v>
      </c>
      <c r="K13" s="121">
        <f>D13*I13</f>
        <v>0</v>
      </c>
    </row>
    <row r="14" spans="1:11">
      <c r="A14" s="21" t="s">
        <v>512</v>
      </c>
      <c r="B14" s="21"/>
      <c r="C14" s="22" t="s">
        <v>18</v>
      </c>
      <c r="D14" s="68">
        <v>20</v>
      </c>
      <c r="E14" s="110"/>
      <c r="F14" s="110"/>
      <c r="G14" s="363"/>
      <c r="H14" s="421"/>
      <c r="I14" s="55">
        <f>G14+(G14*H14/100)</f>
        <v>0</v>
      </c>
      <c r="J14" s="121">
        <f>D14*G14</f>
        <v>0</v>
      </c>
      <c r="K14" s="121">
        <f>D14*I14</f>
        <v>0</v>
      </c>
    </row>
    <row r="15" spans="1:11" ht="31.5">
      <c r="A15" s="21" t="s">
        <v>513</v>
      </c>
      <c r="B15" s="21"/>
      <c r="C15" s="22" t="s">
        <v>18</v>
      </c>
      <c r="D15" s="68">
        <v>20</v>
      </c>
      <c r="E15" s="110"/>
      <c r="F15" s="110"/>
      <c r="G15" s="363"/>
      <c r="H15" s="421"/>
      <c r="I15" s="55">
        <f>G15+(G15*H15/100)</f>
        <v>0</v>
      </c>
      <c r="J15" s="121">
        <f>D15*G15</f>
        <v>0</v>
      </c>
      <c r="K15" s="121">
        <f>D15*I15</f>
        <v>0</v>
      </c>
    </row>
    <row r="16" spans="1:11">
      <c r="A16" s="27" t="s">
        <v>514</v>
      </c>
      <c r="B16" s="21"/>
      <c r="C16" s="22"/>
      <c r="D16" s="68"/>
      <c r="E16" s="118"/>
      <c r="F16" s="110"/>
      <c r="G16" s="309"/>
      <c r="H16" s="430"/>
      <c r="I16" s="25"/>
      <c r="J16" s="30">
        <f>SUM(J12:J15)</f>
        <v>0</v>
      </c>
      <c r="K16" s="30">
        <f>SUM(K12:K15)</f>
        <v>0</v>
      </c>
    </row>
    <row r="17" spans="1:11">
      <c r="A17" s="206" t="s">
        <v>536</v>
      </c>
      <c r="B17" s="207"/>
      <c r="C17" s="206"/>
      <c r="D17" s="208"/>
      <c r="E17" s="209"/>
      <c r="F17" s="210"/>
      <c r="G17" s="391"/>
      <c r="H17" s="484"/>
      <c r="I17" s="487"/>
      <c r="J17" s="210"/>
      <c r="K17" s="210"/>
    </row>
    <row r="18" spans="1:11" ht="126">
      <c r="A18" s="21" t="s">
        <v>515</v>
      </c>
      <c r="B18" s="21" t="s">
        <v>516</v>
      </c>
      <c r="C18" s="22" t="s">
        <v>18</v>
      </c>
      <c r="D18" s="68">
        <v>70</v>
      </c>
      <c r="E18" s="71"/>
      <c r="F18" s="110"/>
      <c r="G18" s="392"/>
      <c r="H18" s="485"/>
      <c r="I18" s="55">
        <f>G18+(G18*H18/100)</f>
        <v>0</v>
      </c>
      <c r="J18" s="121">
        <f>D18*G18</f>
        <v>0</v>
      </c>
      <c r="K18" s="121">
        <f>D18*I18</f>
        <v>0</v>
      </c>
    </row>
    <row r="19" spans="1:11">
      <c r="A19" s="27" t="s">
        <v>540</v>
      </c>
      <c r="B19" s="21"/>
      <c r="C19" s="22"/>
      <c r="D19" s="68"/>
      <c r="E19" s="118"/>
      <c r="F19" s="110"/>
      <c r="G19" s="309"/>
      <c r="H19" s="430"/>
      <c r="I19" s="25"/>
      <c r="J19" s="30">
        <f>SUM(J18)</f>
        <v>0</v>
      </c>
      <c r="K19" s="30">
        <f>SUM(K18)</f>
        <v>0</v>
      </c>
    </row>
    <row r="20" spans="1:11">
      <c r="A20" s="206" t="s">
        <v>537</v>
      </c>
      <c r="B20" s="207"/>
      <c r="C20" s="206"/>
      <c r="D20" s="208"/>
      <c r="E20" s="209"/>
      <c r="F20" s="210"/>
      <c r="G20" s="391"/>
      <c r="H20" s="484"/>
      <c r="I20" s="487"/>
      <c r="J20" s="210"/>
      <c r="K20" s="210"/>
    </row>
    <row r="21" spans="1:11" ht="126">
      <c r="A21" s="22" t="s">
        <v>517</v>
      </c>
      <c r="B21" s="21" t="s">
        <v>518</v>
      </c>
      <c r="C21" s="22" t="s">
        <v>18</v>
      </c>
      <c r="D21" s="68">
        <v>20</v>
      </c>
      <c r="E21" s="71"/>
      <c r="F21" s="110"/>
      <c r="G21" s="392"/>
      <c r="H21" s="485"/>
      <c r="I21" s="55">
        <f>G21+(G21*H21/100)</f>
        <v>0</v>
      </c>
      <c r="J21" s="121">
        <f>D21*G21</f>
        <v>0</v>
      </c>
      <c r="K21" s="121">
        <f>D21*I21</f>
        <v>0</v>
      </c>
    </row>
    <row r="22" spans="1:11">
      <c r="A22" s="27" t="s">
        <v>539</v>
      </c>
      <c r="B22" s="21"/>
      <c r="C22" s="22"/>
      <c r="D22" s="68"/>
      <c r="E22" s="118"/>
      <c r="F22" s="24"/>
      <c r="G22" s="309"/>
      <c r="H22" s="430"/>
      <c r="I22" s="25"/>
      <c r="J22" s="30">
        <f>SUM(J21)</f>
        <v>0</v>
      </c>
      <c r="K22" s="30">
        <f>SUM(K21)</f>
        <v>0</v>
      </c>
    </row>
    <row r="23" spans="1:11">
      <c r="A23" s="206" t="s">
        <v>538</v>
      </c>
      <c r="B23" s="211"/>
      <c r="C23" s="212"/>
      <c r="D23" s="213"/>
      <c r="E23" s="214"/>
      <c r="F23" s="215"/>
      <c r="G23" s="393"/>
      <c r="H23" s="486"/>
      <c r="I23" s="488"/>
      <c r="J23" s="215"/>
      <c r="K23" s="215"/>
    </row>
    <row r="24" spans="1:11" ht="47.25">
      <c r="A24" s="21" t="s">
        <v>546</v>
      </c>
      <c r="B24" s="21" t="s">
        <v>519</v>
      </c>
      <c r="C24" s="22" t="s">
        <v>18</v>
      </c>
      <c r="D24" s="68">
        <v>840</v>
      </c>
      <c r="E24" s="110"/>
      <c r="F24" s="110"/>
      <c r="G24" s="392"/>
      <c r="H24" s="485"/>
      <c r="I24" s="55">
        <f>G24+(G24*H24/100)</f>
        <v>0</v>
      </c>
      <c r="J24" s="121">
        <f>D24*G24</f>
        <v>0</v>
      </c>
      <c r="K24" s="121">
        <f>D24*I24</f>
        <v>0</v>
      </c>
    </row>
    <row r="25" spans="1:11" ht="47.25">
      <c r="A25" s="21" t="s">
        <v>547</v>
      </c>
      <c r="B25" s="21" t="s">
        <v>520</v>
      </c>
      <c r="C25" s="22" t="s">
        <v>18</v>
      </c>
      <c r="D25" s="68">
        <v>820</v>
      </c>
      <c r="E25" s="110"/>
      <c r="F25" s="110"/>
      <c r="G25" s="351"/>
      <c r="H25" s="460"/>
      <c r="I25" s="55">
        <f>G25+(G25*H25/100)</f>
        <v>0</v>
      </c>
      <c r="J25" s="121">
        <f>D25*G25</f>
        <v>0</v>
      </c>
      <c r="K25" s="121">
        <f>D25*I25</f>
        <v>0</v>
      </c>
    </row>
    <row r="26" spans="1:11" ht="31.5">
      <c r="A26" s="21" t="s">
        <v>521</v>
      </c>
      <c r="B26" s="21" t="s">
        <v>522</v>
      </c>
      <c r="C26" s="22" t="s">
        <v>18</v>
      </c>
      <c r="D26" s="68">
        <v>80</v>
      </c>
      <c r="E26" s="110"/>
      <c r="F26" s="110"/>
      <c r="G26" s="351"/>
      <c r="H26" s="460"/>
      <c r="I26" s="55">
        <f>G26+(G26*H26/100)</f>
        <v>0</v>
      </c>
      <c r="J26" s="121">
        <f>D26*G26</f>
        <v>0</v>
      </c>
      <c r="K26" s="121">
        <f>D26*I26</f>
        <v>0</v>
      </c>
    </row>
    <row r="27" spans="1:11">
      <c r="A27" s="27" t="s">
        <v>541</v>
      </c>
      <c r="B27" s="21"/>
      <c r="C27" s="22"/>
      <c r="D27" s="68"/>
      <c r="E27" s="80"/>
      <c r="F27" s="110"/>
      <c r="G27" s="309"/>
      <c r="H27" s="430"/>
      <c r="I27" s="25"/>
      <c r="J27" s="30">
        <f>SUM(J24:J26)</f>
        <v>0</v>
      </c>
      <c r="K27" s="30">
        <f>SUM(K24:K26)</f>
        <v>0</v>
      </c>
    </row>
    <row r="28" spans="1:11">
      <c r="A28" s="206" t="s">
        <v>542</v>
      </c>
      <c r="B28" s="211"/>
      <c r="C28" s="212"/>
      <c r="D28" s="213"/>
      <c r="E28" s="214"/>
      <c r="F28" s="215"/>
      <c r="G28" s="393"/>
      <c r="H28" s="486"/>
      <c r="I28" s="488"/>
      <c r="J28" s="215"/>
      <c r="K28" s="215"/>
    </row>
    <row r="29" spans="1:11" ht="47.25">
      <c r="A29" s="21" t="s">
        <v>524</v>
      </c>
      <c r="B29" s="21"/>
      <c r="C29" s="22" t="s">
        <v>18</v>
      </c>
      <c r="D29" s="68">
        <v>200</v>
      </c>
      <c r="E29" s="110"/>
      <c r="F29" s="110"/>
      <c r="G29" s="392"/>
      <c r="H29" s="485"/>
      <c r="I29" s="55">
        <f>G29+(G29*H29/100)</f>
        <v>0</v>
      </c>
      <c r="J29" s="121">
        <f>D29*G29</f>
        <v>0</v>
      </c>
      <c r="K29" s="121">
        <f>D29*I29</f>
        <v>0</v>
      </c>
    </row>
    <row r="30" spans="1:11" ht="47.25">
      <c r="A30" s="21" t="s">
        <v>525</v>
      </c>
      <c r="B30" s="21"/>
      <c r="C30" s="22" t="s">
        <v>18</v>
      </c>
      <c r="D30" s="68">
        <v>200</v>
      </c>
      <c r="E30" s="110"/>
      <c r="F30" s="110"/>
      <c r="G30" s="351"/>
      <c r="H30" s="460"/>
      <c r="I30" s="55">
        <f>G30+(G30*H30/100)</f>
        <v>0</v>
      </c>
      <c r="J30" s="121">
        <f>D30*G30</f>
        <v>0</v>
      </c>
      <c r="K30" s="121">
        <f>D30*I30</f>
        <v>0</v>
      </c>
    </row>
    <row r="31" spans="1:11">
      <c r="A31" s="27" t="s">
        <v>523</v>
      </c>
      <c r="B31" s="21"/>
      <c r="C31" s="22"/>
      <c r="D31" s="68"/>
      <c r="E31" s="80"/>
      <c r="F31" s="110"/>
      <c r="G31" s="309"/>
      <c r="H31" s="430"/>
      <c r="I31" s="25"/>
      <c r="J31" s="30">
        <f>SUM(J29:J30)</f>
        <v>0</v>
      </c>
      <c r="K31" s="30">
        <f>SUM(K29:K30)</f>
        <v>0</v>
      </c>
    </row>
    <row r="32" spans="1:11">
      <c r="A32" s="206" t="s">
        <v>543</v>
      </c>
      <c r="B32" s="211"/>
      <c r="C32" s="212"/>
      <c r="D32" s="213"/>
      <c r="E32" s="214"/>
      <c r="F32" s="215"/>
      <c r="G32" s="393"/>
      <c r="H32" s="486"/>
      <c r="I32" s="488"/>
      <c r="J32" s="215"/>
      <c r="K32" s="215"/>
    </row>
    <row r="33" spans="1:11" ht="63">
      <c r="A33" s="21" t="s">
        <v>527</v>
      </c>
      <c r="B33" s="21" t="s">
        <v>832</v>
      </c>
      <c r="C33" s="251" t="s">
        <v>18</v>
      </c>
      <c r="D33" s="265">
        <v>24</v>
      </c>
      <c r="E33" s="272"/>
      <c r="F33" s="218"/>
      <c r="G33" s="392"/>
      <c r="H33" s="485"/>
      <c r="I33" s="55">
        <f>G33+(G33*H33/100)</f>
        <v>0</v>
      </c>
      <c r="J33" s="121">
        <f>D33*G33</f>
        <v>0</v>
      </c>
      <c r="K33" s="121">
        <f>D33*I33</f>
        <v>0</v>
      </c>
    </row>
    <row r="34" spans="1:11">
      <c r="A34" s="27" t="s">
        <v>526</v>
      </c>
      <c r="B34" s="21"/>
      <c r="C34" s="22"/>
      <c r="D34" s="68"/>
      <c r="E34" s="118"/>
      <c r="F34" s="110"/>
      <c r="G34" s="309"/>
      <c r="H34" s="430"/>
      <c r="I34" s="25"/>
      <c r="J34" s="30">
        <f>SUM(J33)</f>
        <v>0</v>
      </c>
      <c r="K34" s="30">
        <f>SUM(K33)</f>
        <v>0</v>
      </c>
    </row>
    <row r="35" spans="1:11">
      <c r="A35" s="206" t="s">
        <v>544</v>
      </c>
      <c r="B35" s="211"/>
      <c r="C35" s="212"/>
      <c r="D35" s="213"/>
      <c r="E35" s="214"/>
      <c r="F35" s="215"/>
      <c r="G35" s="393"/>
      <c r="H35" s="486"/>
      <c r="I35" s="488"/>
      <c r="J35" s="215"/>
      <c r="K35" s="215"/>
    </row>
    <row r="36" spans="1:11" ht="110.25">
      <c r="A36" s="21" t="s">
        <v>529</v>
      </c>
      <c r="B36" s="21" t="s">
        <v>530</v>
      </c>
      <c r="C36" s="22" t="s">
        <v>18</v>
      </c>
      <c r="D36" s="68">
        <v>1440</v>
      </c>
      <c r="E36" s="80"/>
      <c r="F36" s="110"/>
      <c r="G36" s="363"/>
      <c r="H36" s="421"/>
      <c r="I36" s="55">
        <f>G36+(G36*H36/100)</f>
        <v>0</v>
      </c>
      <c r="J36" s="121">
        <f>D36*G36</f>
        <v>0</v>
      </c>
      <c r="K36" s="121">
        <f>D36*I36</f>
        <v>0</v>
      </c>
    </row>
    <row r="37" spans="1:11">
      <c r="A37" s="27" t="s">
        <v>528</v>
      </c>
      <c r="B37" s="21"/>
      <c r="C37" s="22"/>
      <c r="D37" s="68"/>
      <c r="E37" s="118"/>
      <c r="F37" s="110"/>
      <c r="G37" s="309"/>
      <c r="H37" s="430"/>
      <c r="I37" s="25"/>
      <c r="J37" s="30">
        <f>SUM(J36)</f>
        <v>0</v>
      </c>
      <c r="K37" s="30">
        <f>SUM(K36)</f>
        <v>0</v>
      </c>
    </row>
    <row r="38" spans="1:11">
      <c r="A38" s="206" t="s">
        <v>545</v>
      </c>
      <c r="B38" s="211"/>
      <c r="C38" s="212"/>
      <c r="D38" s="216"/>
      <c r="E38" s="211"/>
      <c r="F38" s="217"/>
      <c r="G38" s="393"/>
      <c r="H38" s="486"/>
      <c r="I38" s="488"/>
      <c r="J38" s="215"/>
      <c r="K38" s="215"/>
    </row>
    <row r="39" spans="1:11" ht="141.75">
      <c r="A39" s="21" t="s">
        <v>532</v>
      </c>
      <c r="B39" s="21" t="s">
        <v>548</v>
      </c>
      <c r="C39" s="22"/>
      <c r="D39" s="130"/>
      <c r="E39" s="21"/>
      <c r="F39" s="82"/>
      <c r="G39" s="309"/>
      <c r="H39" s="430"/>
      <c r="I39" s="25"/>
      <c r="J39" s="24"/>
      <c r="K39" s="24"/>
    </row>
    <row r="40" spans="1:11">
      <c r="A40" s="21" t="s">
        <v>533</v>
      </c>
      <c r="B40" s="21"/>
      <c r="C40" s="22" t="s">
        <v>18</v>
      </c>
      <c r="D40" s="130">
        <v>100</v>
      </c>
      <c r="E40" s="21"/>
      <c r="F40" s="82"/>
      <c r="G40" s="309"/>
      <c r="H40" s="430"/>
      <c r="I40" s="55">
        <f>G40+(G40*H40/100)</f>
        <v>0</v>
      </c>
      <c r="J40" s="121">
        <f>D40*G40</f>
        <v>0</v>
      </c>
      <c r="K40" s="121">
        <f>D40*I40</f>
        <v>0</v>
      </c>
    </row>
    <row r="41" spans="1:11">
      <c r="A41" s="21" t="s">
        <v>534</v>
      </c>
      <c r="B41" s="21"/>
      <c r="C41" s="22" t="s">
        <v>18</v>
      </c>
      <c r="D41" s="130">
        <v>240</v>
      </c>
      <c r="E41" s="21"/>
      <c r="F41" s="82"/>
      <c r="G41" s="309"/>
      <c r="H41" s="430"/>
      <c r="I41" s="55">
        <f>G41+(G41*H41/100)</f>
        <v>0</v>
      </c>
      <c r="J41" s="121">
        <f>D41*G41</f>
        <v>0</v>
      </c>
      <c r="K41" s="121">
        <f>D41*I41</f>
        <v>0</v>
      </c>
    </row>
    <row r="42" spans="1:11">
      <c r="A42" s="27" t="s">
        <v>531</v>
      </c>
      <c r="B42" s="26"/>
      <c r="C42" s="27"/>
      <c r="D42" s="165"/>
      <c r="E42" s="26"/>
      <c r="F42" s="166"/>
      <c r="G42" s="354"/>
      <c r="H42" s="476"/>
      <c r="I42" s="489"/>
      <c r="J42" s="30">
        <f>SUM(J40:J41)</f>
        <v>0</v>
      </c>
      <c r="K42" s="30">
        <f>SUM(K40:K41)</f>
        <v>0</v>
      </c>
    </row>
    <row r="43" spans="1:11">
      <c r="A43" s="27" t="s">
        <v>535</v>
      </c>
      <c r="B43" s="26"/>
      <c r="C43" s="27"/>
      <c r="D43" s="147"/>
      <c r="E43" s="71"/>
      <c r="F43" s="129"/>
      <c r="G43" s="354"/>
      <c r="H43" s="476"/>
      <c r="I43" s="30"/>
      <c r="J43" s="374">
        <f>SUM(J42,J37,J34,J31,J27,J22,J19,J16)</f>
        <v>0</v>
      </c>
      <c r="K43" s="30">
        <f>SUM(K42,K37,K34,K31,K27,K22,K19,K16)</f>
        <v>0</v>
      </c>
    </row>
    <row r="45" spans="1:11">
      <c r="I45" s="292"/>
      <c r="J45" s="294"/>
    </row>
    <row r="48" spans="1:11">
      <c r="A48" s="292"/>
      <c r="J48" s="294"/>
      <c r="K48" s="294"/>
    </row>
    <row r="50" spans="1:1">
      <c r="A50" s="292"/>
    </row>
  </sheetData>
  <pageMargins left="0.70866141732283472" right="0.70866141732283472" top="0.74803149606299213" bottom="0.74803149606299213"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4"/>
  <sheetViews>
    <sheetView zoomScale="80" zoomScaleNormal="80" workbookViewId="0">
      <selection activeCell="K15" sqref="K15"/>
    </sheetView>
  </sheetViews>
  <sheetFormatPr defaultColWidth="8.85546875" defaultRowHeight="15.75"/>
  <cols>
    <col min="1" max="1" width="34.5703125" style="88" customWidth="1"/>
    <col min="2" max="2" width="36.42578125" style="88" customWidth="1"/>
    <col min="3" max="3" width="8.85546875" style="88"/>
    <col min="4" max="4" width="14.5703125" style="88" customWidth="1"/>
    <col min="5" max="5" width="35.42578125" style="88" customWidth="1"/>
    <col min="6" max="6" width="15.42578125" style="88" customWidth="1"/>
    <col min="7" max="7" width="16.140625" style="385" customWidth="1"/>
    <col min="8" max="8" width="16.140625" style="342" customWidth="1"/>
    <col min="9" max="9" width="17" style="88" customWidth="1"/>
    <col min="10" max="10" width="19.42578125" style="88" customWidth="1"/>
    <col min="11" max="11" width="18.5703125" style="88" customWidth="1"/>
    <col min="12" max="16384" width="8.85546875" style="88"/>
  </cols>
  <sheetData>
    <row r="1" spans="1:11" ht="20.100000000000001" customHeight="1">
      <c r="A1" s="83" t="s">
        <v>0</v>
      </c>
      <c r="B1" s="83"/>
      <c r="C1" s="84"/>
      <c r="D1" s="97"/>
      <c r="E1" s="98"/>
      <c r="F1" s="100"/>
      <c r="G1" s="348"/>
      <c r="H1" s="337"/>
      <c r="I1" s="86"/>
      <c r="J1" s="86"/>
      <c r="K1" s="86"/>
    </row>
    <row r="2" spans="1:11">
      <c r="A2" s="83" t="s">
        <v>1</v>
      </c>
      <c r="B2" s="83"/>
      <c r="C2" s="84"/>
      <c r="D2" s="97"/>
      <c r="E2" s="98"/>
      <c r="F2" s="100"/>
      <c r="G2" s="348"/>
      <c r="H2" s="337"/>
      <c r="I2" s="86"/>
      <c r="J2" s="86"/>
      <c r="K2" s="86"/>
    </row>
    <row r="3" spans="1:11">
      <c r="A3" s="83" t="s">
        <v>2</v>
      </c>
      <c r="B3" s="83"/>
      <c r="C3" s="84"/>
      <c r="D3" s="97"/>
      <c r="E3" s="98"/>
      <c r="F3" s="100"/>
      <c r="G3" s="348"/>
      <c r="H3" s="337"/>
      <c r="I3" s="86"/>
      <c r="J3" s="86"/>
      <c r="K3" s="86"/>
    </row>
    <row r="4" spans="1:11">
      <c r="A4" s="83"/>
      <c r="B4" s="83"/>
      <c r="C4" s="84"/>
      <c r="D4" s="97"/>
      <c r="E4" s="98"/>
      <c r="F4" s="100"/>
      <c r="G4" s="348"/>
      <c r="H4" s="337"/>
      <c r="I4" s="86"/>
      <c r="J4" s="86"/>
      <c r="K4" s="86"/>
    </row>
    <row r="5" spans="1:11">
      <c r="A5" s="83" t="s">
        <v>3</v>
      </c>
      <c r="C5" s="84"/>
      <c r="D5" s="99"/>
      <c r="E5" s="98"/>
      <c r="F5" s="100"/>
      <c r="G5" s="348"/>
      <c r="H5" s="337"/>
      <c r="I5" s="86"/>
      <c r="J5" s="86"/>
      <c r="K5" s="86"/>
    </row>
    <row r="6" spans="1:11">
      <c r="A6" s="83"/>
      <c r="C6" s="84"/>
      <c r="D6" s="99"/>
      <c r="E6" s="98"/>
      <c r="F6" s="100"/>
      <c r="G6" s="348"/>
      <c r="H6" s="337"/>
      <c r="I6" s="86"/>
      <c r="J6" s="86"/>
      <c r="K6" s="86"/>
    </row>
    <row r="7" spans="1:11">
      <c r="A7" s="84" t="s">
        <v>549</v>
      </c>
      <c r="B7" s="89"/>
      <c r="C7" s="91"/>
      <c r="D7" s="99"/>
      <c r="E7" s="98"/>
      <c r="F7" s="100"/>
      <c r="G7" s="348"/>
      <c r="H7" s="337"/>
      <c r="I7" s="86"/>
      <c r="J7" s="86"/>
      <c r="K7" s="86"/>
    </row>
    <row r="8" spans="1:11">
      <c r="A8" s="84"/>
      <c r="B8" s="89"/>
      <c r="C8" s="91"/>
      <c r="D8" s="99"/>
      <c r="E8" s="98"/>
      <c r="F8" s="100"/>
      <c r="G8" s="348"/>
      <c r="H8" s="337"/>
      <c r="I8" s="86"/>
      <c r="J8" s="86"/>
      <c r="K8" s="86"/>
    </row>
    <row r="9" spans="1:11" ht="31.5">
      <c r="A9" s="15" t="s">
        <v>5</v>
      </c>
      <c r="B9" s="15" t="s">
        <v>6</v>
      </c>
      <c r="C9" s="16" t="s">
        <v>7</v>
      </c>
      <c r="D9" s="273" t="s">
        <v>915</v>
      </c>
      <c r="E9" s="17" t="s">
        <v>260</v>
      </c>
      <c r="F9" s="18" t="s">
        <v>8</v>
      </c>
      <c r="G9" s="349" t="s">
        <v>9</v>
      </c>
      <c r="H9" s="338" t="s">
        <v>10</v>
      </c>
      <c r="I9" s="19" t="s">
        <v>11</v>
      </c>
      <c r="J9" s="18" t="s">
        <v>12</v>
      </c>
      <c r="K9" s="18" t="s">
        <v>13</v>
      </c>
    </row>
    <row r="10" spans="1:11">
      <c r="A10" s="175" t="s">
        <v>550</v>
      </c>
      <c r="B10" s="176"/>
      <c r="C10" s="177"/>
      <c r="D10" s="178"/>
      <c r="E10" s="179"/>
      <c r="F10" s="180"/>
      <c r="G10" s="395"/>
      <c r="H10" s="398"/>
      <c r="I10" s="181"/>
      <c r="J10" s="181"/>
      <c r="K10" s="182"/>
    </row>
    <row r="11" spans="1:11" ht="47.25">
      <c r="A11" s="21" t="s">
        <v>551</v>
      </c>
      <c r="B11" s="21" t="s">
        <v>552</v>
      </c>
      <c r="C11" s="22" t="s">
        <v>18</v>
      </c>
      <c r="D11" s="68">
        <v>20</v>
      </c>
      <c r="E11" s="110"/>
      <c r="F11" s="110"/>
      <c r="G11" s="392"/>
      <c r="H11" s="485"/>
      <c r="I11" s="55">
        <f>G11+(G11*H11/100)</f>
        <v>0</v>
      </c>
      <c r="J11" s="121">
        <f>D11*G11</f>
        <v>0</v>
      </c>
      <c r="K11" s="121">
        <f>D11*I11</f>
        <v>0</v>
      </c>
    </row>
    <row r="12" spans="1:11">
      <c r="A12" s="21" t="s">
        <v>553</v>
      </c>
      <c r="B12" s="21" t="s">
        <v>554</v>
      </c>
      <c r="C12" s="22" t="s">
        <v>18</v>
      </c>
      <c r="D12" s="68">
        <v>20</v>
      </c>
      <c r="E12" s="110"/>
      <c r="F12" s="110"/>
      <c r="G12" s="351"/>
      <c r="H12" s="460"/>
      <c r="I12" s="55">
        <f>G12+(G12*H12/100)</f>
        <v>0</v>
      </c>
      <c r="J12" s="121">
        <f>D12*G12</f>
        <v>0</v>
      </c>
      <c r="K12" s="121">
        <f>D12*I12</f>
        <v>0</v>
      </c>
    </row>
    <row r="13" spans="1:11">
      <c r="A13" s="27" t="s">
        <v>555</v>
      </c>
      <c r="B13" s="21"/>
      <c r="C13" s="22"/>
      <c r="D13" s="68"/>
      <c r="E13" s="118"/>
      <c r="F13" s="110"/>
      <c r="G13" s="309"/>
      <c r="H13" s="430"/>
      <c r="I13" s="25"/>
      <c r="J13" s="30">
        <f>SUM(J11:J12)</f>
        <v>0</v>
      </c>
      <c r="K13" s="30">
        <f>SUM(K11:K12)</f>
        <v>0</v>
      </c>
    </row>
    <row r="14" spans="1:11">
      <c r="A14" s="183" t="s">
        <v>556</v>
      </c>
      <c r="B14" s="184"/>
      <c r="C14" s="183"/>
      <c r="D14" s="185"/>
      <c r="E14" s="186"/>
      <c r="F14" s="187"/>
      <c r="G14" s="396"/>
      <c r="H14" s="490"/>
      <c r="I14" s="492"/>
      <c r="J14" s="188"/>
      <c r="K14" s="189"/>
    </row>
    <row r="15" spans="1:11" ht="126">
      <c r="A15" s="21"/>
      <c r="B15" s="21" t="s">
        <v>557</v>
      </c>
      <c r="C15" s="22"/>
      <c r="D15" s="68"/>
      <c r="E15" s="68"/>
      <c r="F15" s="110"/>
      <c r="G15" s="309"/>
      <c r="H15" s="430"/>
      <c r="I15" s="25"/>
      <c r="J15" s="24"/>
      <c r="K15" s="24"/>
    </row>
    <row r="16" spans="1:11" ht="47.25">
      <c r="A16" s="21" t="s">
        <v>558</v>
      </c>
      <c r="B16" s="21" t="s">
        <v>559</v>
      </c>
      <c r="C16" s="22" t="s">
        <v>560</v>
      </c>
      <c r="D16" s="68">
        <v>600</v>
      </c>
      <c r="E16" s="68"/>
      <c r="F16" s="110"/>
      <c r="G16" s="355"/>
      <c r="H16" s="455"/>
      <c r="I16" s="55">
        <f>G16+(G16*H16/100)</f>
        <v>0</v>
      </c>
      <c r="J16" s="121">
        <f>D16*G16</f>
        <v>0</v>
      </c>
      <c r="K16" s="121">
        <f>D16*I16</f>
        <v>0</v>
      </c>
    </row>
    <row r="17" spans="1:12">
      <c r="A17" s="21" t="s">
        <v>561</v>
      </c>
      <c r="B17" s="21" t="s">
        <v>562</v>
      </c>
      <c r="C17" s="22" t="s">
        <v>18</v>
      </c>
      <c r="D17" s="68">
        <v>60</v>
      </c>
      <c r="E17" s="108"/>
      <c r="F17" s="110"/>
      <c r="G17" s="355"/>
      <c r="H17" s="455"/>
      <c r="I17" s="55">
        <f>G17+(G17*H17/100)</f>
        <v>0</v>
      </c>
      <c r="J17" s="121">
        <f>D17*G17</f>
        <v>0</v>
      </c>
      <c r="K17" s="121">
        <f>D17*I17</f>
        <v>0</v>
      </c>
    </row>
    <row r="18" spans="1:12">
      <c r="A18" s="21" t="s">
        <v>563</v>
      </c>
      <c r="B18" s="21" t="s">
        <v>564</v>
      </c>
      <c r="C18" s="22" t="s">
        <v>18</v>
      </c>
      <c r="D18" s="68">
        <v>400</v>
      </c>
      <c r="E18" s="108"/>
      <c r="F18" s="110"/>
      <c r="G18" s="355"/>
      <c r="H18" s="455"/>
      <c r="I18" s="55">
        <f>G18+(G18*H18/100)</f>
        <v>0</v>
      </c>
      <c r="J18" s="121">
        <f>D18*G18</f>
        <v>0</v>
      </c>
      <c r="K18" s="121">
        <f>D18*I18</f>
        <v>0</v>
      </c>
    </row>
    <row r="19" spans="1:12" ht="198" customHeight="1">
      <c r="A19" s="21" t="s">
        <v>565</v>
      </c>
      <c r="B19" s="190" t="s">
        <v>566</v>
      </c>
      <c r="C19" s="22" t="s">
        <v>18</v>
      </c>
      <c r="D19" s="68">
        <v>100</v>
      </c>
      <c r="E19" s="80"/>
      <c r="F19" s="110"/>
      <c r="G19" s="355"/>
      <c r="H19" s="455"/>
      <c r="I19" s="55">
        <f>G19+(G19*H19/100)</f>
        <v>0</v>
      </c>
      <c r="J19" s="121">
        <f>D19*G19</f>
        <v>0</v>
      </c>
      <c r="K19" s="121">
        <f>D19*I19</f>
        <v>0</v>
      </c>
    </row>
    <row r="20" spans="1:12">
      <c r="A20" s="27" t="s">
        <v>567</v>
      </c>
      <c r="B20" s="21"/>
      <c r="C20" s="22"/>
      <c r="D20" s="68"/>
      <c r="E20" s="118"/>
      <c r="F20" s="110"/>
      <c r="G20" s="309"/>
      <c r="H20" s="430"/>
      <c r="I20" s="25"/>
      <c r="J20" s="30">
        <f>SUM(J16:J19)</f>
        <v>0</v>
      </c>
      <c r="K20" s="30">
        <f>SUM(K16:K19)</f>
        <v>0</v>
      </c>
    </row>
    <row r="21" spans="1:12">
      <c r="A21" s="183" t="s">
        <v>568</v>
      </c>
      <c r="B21" s="191"/>
      <c r="C21" s="192"/>
      <c r="D21" s="193"/>
      <c r="E21" s="194"/>
      <c r="F21" s="195"/>
      <c r="G21" s="397"/>
      <c r="H21" s="491"/>
      <c r="I21" s="493"/>
      <c r="J21" s="189"/>
      <c r="K21" s="189"/>
    </row>
    <row r="22" spans="1:12" ht="47.25">
      <c r="A22" s="21" t="s">
        <v>569</v>
      </c>
      <c r="B22" s="21" t="s">
        <v>570</v>
      </c>
      <c r="C22" s="22" t="s">
        <v>18</v>
      </c>
      <c r="D22" s="68">
        <v>8000</v>
      </c>
      <c r="E22" s="108"/>
      <c r="F22" s="110"/>
      <c r="G22" s="360"/>
      <c r="H22" s="458"/>
      <c r="I22" s="55">
        <f>G22+(G22*H22/100)</f>
        <v>0</v>
      </c>
      <c r="J22" s="121">
        <f>D22*G22</f>
        <v>0</v>
      </c>
      <c r="K22" s="121">
        <f>D22*I22</f>
        <v>0</v>
      </c>
    </row>
    <row r="23" spans="1:12" ht="47.25">
      <c r="A23" s="21" t="s">
        <v>571</v>
      </c>
      <c r="B23" s="21" t="s">
        <v>572</v>
      </c>
      <c r="C23" s="22" t="s">
        <v>18</v>
      </c>
      <c r="D23" s="68">
        <v>40</v>
      </c>
      <c r="E23" s="108"/>
      <c r="F23" s="110"/>
      <c r="G23" s="355"/>
      <c r="H23" s="455"/>
      <c r="I23" s="55">
        <f t="shared" ref="I23:I34" si="0">G23+(G23*H23/100)</f>
        <v>0</v>
      </c>
      <c r="J23" s="121">
        <f t="shared" ref="J23:J34" si="1">D23*G23</f>
        <v>0</v>
      </c>
      <c r="K23" s="121">
        <f t="shared" ref="K23:K34" si="2">D23*I23</f>
        <v>0</v>
      </c>
    </row>
    <row r="24" spans="1:12" ht="47.25">
      <c r="A24" s="21" t="s">
        <v>573</v>
      </c>
      <c r="B24" s="21" t="s">
        <v>574</v>
      </c>
      <c r="C24" s="22" t="s">
        <v>18</v>
      </c>
      <c r="D24" s="68">
        <v>60</v>
      </c>
      <c r="E24" s="108"/>
      <c r="F24" s="110"/>
      <c r="G24" s="355"/>
      <c r="H24" s="455"/>
      <c r="I24" s="55">
        <f t="shared" si="0"/>
        <v>0</v>
      </c>
      <c r="J24" s="121">
        <f t="shared" si="1"/>
        <v>0</v>
      </c>
      <c r="K24" s="121">
        <f t="shared" si="2"/>
        <v>0</v>
      </c>
    </row>
    <row r="25" spans="1:12" ht="47.25">
      <c r="A25" s="21" t="s">
        <v>575</v>
      </c>
      <c r="B25" s="21" t="s">
        <v>576</v>
      </c>
      <c r="C25" s="22" t="s">
        <v>18</v>
      </c>
      <c r="D25" s="68">
        <v>1000</v>
      </c>
      <c r="E25" s="108"/>
      <c r="F25" s="110"/>
      <c r="G25" s="355"/>
      <c r="H25" s="455"/>
      <c r="I25" s="55">
        <f t="shared" si="0"/>
        <v>0</v>
      </c>
      <c r="J25" s="121">
        <f t="shared" si="1"/>
        <v>0</v>
      </c>
      <c r="K25" s="121">
        <f t="shared" si="2"/>
        <v>0</v>
      </c>
    </row>
    <row r="26" spans="1:12" ht="194.25" customHeight="1">
      <c r="A26" s="21" t="s">
        <v>577</v>
      </c>
      <c r="B26" s="21" t="s">
        <v>838</v>
      </c>
      <c r="C26" s="22" t="s">
        <v>18</v>
      </c>
      <c r="D26" s="68">
        <v>1000</v>
      </c>
      <c r="E26" s="108"/>
      <c r="F26" s="110"/>
      <c r="G26" s="355"/>
      <c r="H26" s="455"/>
      <c r="I26" s="55">
        <f t="shared" si="0"/>
        <v>0</v>
      </c>
      <c r="J26" s="121">
        <f t="shared" si="1"/>
        <v>0</v>
      </c>
      <c r="K26" s="121">
        <f t="shared" si="2"/>
        <v>0</v>
      </c>
    </row>
    <row r="27" spans="1:12" ht="63">
      <c r="A27" s="21" t="s">
        <v>578</v>
      </c>
      <c r="B27" s="21" t="s">
        <v>579</v>
      </c>
      <c r="C27" s="22" t="s">
        <v>18</v>
      </c>
      <c r="D27" s="68">
        <v>400</v>
      </c>
      <c r="E27" s="80"/>
      <c r="F27" s="110"/>
      <c r="G27" s="371"/>
      <c r="H27" s="420"/>
      <c r="I27" s="55">
        <f t="shared" si="0"/>
        <v>0</v>
      </c>
      <c r="J27" s="121">
        <f t="shared" si="1"/>
        <v>0</v>
      </c>
      <c r="K27" s="121">
        <f t="shared" si="2"/>
        <v>0</v>
      </c>
    </row>
    <row r="28" spans="1:12" ht="78.75">
      <c r="A28" s="21" t="s">
        <v>580</v>
      </c>
      <c r="B28" s="21" t="s">
        <v>581</v>
      </c>
      <c r="C28" s="22" t="s">
        <v>18</v>
      </c>
      <c r="D28" s="68">
        <v>200</v>
      </c>
      <c r="E28" s="80"/>
      <c r="F28" s="110"/>
      <c r="G28" s="371"/>
      <c r="H28" s="420"/>
      <c r="I28" s="55">
        <f t="shared" si="0"/>
        <v>0</v>
      </c>
      <c r="J28" s="121">
        <f t="shared" si="1"/>
        <v>0</v>
      </c>
      <c r="K28" s="121">
        <f t="shared" si="2"/>
        <v>0</v>
      </c>
    </row>
    <row r="29" spans="1:12">
      <c r="A29" s="27" t="s">
        <v>582</v>
      </c>
      <c r="B29" s="21"/>
      <c r="C29" s="22"/>
      <c r="D29" s="68"/>
      <c r="E29" s="118"/>
      <c r="F29" s="110"/>
      <c r="G29" s="309"/>
      <c r="H29" s="430"/>
      <c r="I29" s="55"/>
      <c r="J29" s="69">
        <f>SUM(J22:J28)</f>
        <v>0</v>
      </c>
      <c r="K29" s="69">
        <f>SUM(K22:K28)</f>
        <v>0</v>
      </c>
    </row>
    <row r="30" spans="1:12">
      <c r="A30" s="183" t="s">
        <v>583</v>
      </c>
      <c r="B30" s="191"/>
      <c r="C30" s="192"/>
      <c r="D30" s="193"/>
      <c r="E30" s="194"/>
      <c r="F30" s="195"/>
      <c r="G30" s="397"/>
      <c r="H30" s="491"/>
      <c r="I30" s="494"/>
      <c r="J30" s="167"/>
      <c r="K30" s="167"/>
    </row>
    <row r="31" spans="1:12" ht="234.6" customHeight="1">
      <c r="A31" s="21" t="s">
        <v>584</v>
      </c>
      <c r="B31" s="21" t="s">
        <v>585</v>
      </c>
      <c r="C31" s="22"/>
      <c r="D31" s="68"/>
      <c r="E31" s="80"/>
      <c r="F31" s="110"/>
      <c r="G31" s="309"/>
      <c r="H31" s="430"/>
      <c r="I31" s="55"/>
      <c r="J31" s="121"/>
      <c r="K31" s="121"/>
    </row>
    <row r="32" spans="1:12">
      <c r="A32" s="21" t="s">
        <v>586</v>
      </c>
      <c r="B32" s="196"/>
      <c r="C32" s="22" t="s">
        <v>18</v>
      </c>
      <c r="D32" s="68">
        <v>40</v>
      </c>
      <c r="E32" s="80"/>
      <c r="F32" s="110"/>
      <c r="G32" s="371"/>
      <c r="H32" s="420"/>
      <c r="I32" s="55">
        <f t="shared" si="0"/>
        <v>0</v>
      </c>
      <c r="J32" s="121">
        <f t="shared" si="1"/>
        <v>0</v>
      </c>
      <c r="K32" s="121">
        <f>D32*I32</f>
        <v>0</v>
      </c>
      <c r="L32" s="88" t="s">
        <v>591</v>
      </c>
    </row>
    <row r="33" spans="1:11">
      <c r="A33" s="21" t="s">
        <v>587</v>
      </c>
      <c r="B33" s="196"/>
      <c r="C33" s="22" t="s">
        <v>18</v>
      </c>
      <c r="D33" s="68">
        <v>40</v>
      </c>
      <c r="E33" s="80"/>
      <c r="F33" s="110"/>
      <c r="G33" s="371"/>
      <c r="H33" s="420"/>
      <c r="I33" s="55">
        <f t="shared" si="0"/>
        <v>0</v>
      </c>
      <c r="J33" s="121">
        <f t="shared" si="1"/>
        <v>0</v>
      </c>
      <c r="K33" s="121">
        <f t="shared" si="2"/>
        <v>0</v>
      </c>
    </row>
    <row r="34" spans="1:11">
      <c r="A34" s="21" t="s">
        <v>588</v>
      </c>
      <c r="B34" s="196"/>
      <c r="C34" s="22" t="s">
        <v>18</v>
      </c>
      <c r="D34" s="68">
        <v>40</v>
      </c>
      <c r="E34" s="80"/>
      <c r="F34" s="110"/>
      <c r="G34" s="371"/>
      <c r="H34" s="420"/>
      <c r="I34" s="55">
        <f t="shared" si="0"/>
        <v>0</v>
      </c>
      <c r="J34" s="121">
        <f t="shared" si="1"/>
        <v>0</v>
      </c>
      <c r="K34" s="121">
        <f t="shared" si="2"/>
        <v>0</v>
      </c>
    </row>
    <row r="35" spans="1:11">
      <c r="A35" s="27" t="s">
        <v>589</v>
      </c>
      <c r="B35" s="21"/>
      <c r="C35" s="22"/>
      <c r="D35" s="68"/>
      <c r="E35" s="118"/>
      <c r="F35" s="110"/>
      <c r="G35" s="309"/>
      <c r="H35" s="430"/>
      <c r="I35" s="25"/>
      <c r="J35" s="30">
        <f>SUM(J32:J34)</f>
        <v>0</v>
      </c>
      <c r="K35" s="30">
        <f>SUM(K32:K34)</f>
        <v>0</v>
      </c>
    </row>
    <row r="36" spans="1:11">
      <c r="A36" s="27" t="s">
        <v>590</v>
      </c>
      <c r="B36" s="26"/>
      <c r="C36" s="27"/>
      <c r="D36" s="147"/>
      <c r="E36" s="71"/>
      <c r="F36" s="129"/>
      <c r="G36" s="354"/>
      <c r="H36" s="388"/>
      <c r="I36" s="489"/>
      <c r="J36" s="374">
        <f>SUM(J35,J29,J20,J13)</f>
        <v>0</v>
      </c>
      <c r="K36" s="30">
        <f>SUM(K35,K29,K20,K13)</f>
        <v>0</v>
      </c>
    </row>
    <row r="38" spans="1:11">
      <c r="I38" s="292"/>
      <c r="J38" s="294"/>
    </row>
    <row r="42" spans="1:11">
      <c r="A42" s="292"/>
      <c r="J42" s="294"/>
      <c r="K42" s="294"/>
    </row>
    <row r="44" spans="1:11">
      <c r="A44" s="292"/>
    </row>
  </sheetData>
  <pageMargins left="0.70866141732283472" right="0.70866141732283472" top="0.74803149606299213" bottom="0.74803149606299213" header="0.31496062992125984" footer="0.31496062992125984"/>
  <pageSetup paperSize="9"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225"/>
  <sheetViews>
    <sheetView zoomScale="80" zoomScaleNormal="80" workbookViewId="0">
      <selection activeCell="J12" sqref="J12"/>
    </sheetView>
  </sheetViews>
  <sheetFormatPr defaultColWidth="8.85546875" defaultRowHeight="15.75"/>
  <cols>
    <col min="1" max="1" width="35.42578125" style="88" customWidth="1"/>
    <col min="2" max="2" width="36" style="88" customWidth="1"/>
    <col min="3" max="3" width="8.85546875" style="88"/>
    <col min="4" max="4" width="16" style="88" customWidth="1"/>
    <col min="5" max="5" width="35.140625" style="88" customWidth="1"/>
    <col min="6" max="6" width="15.42578125" style="88" customWidth="1"/>
    <col min="7" max="7" width="18" style="385" customWidth="1"/>
    <col min="8" max="8" width="8.85546875" style="342"/>
    <col min="9" max="9" width="15.5703125" style="88" customWidth="1"/>
    <col min="10" max="10" width="19.140625" style="88" customWidth="1"/>
    <col min="11" max="11" width="25.5703125" style="88" customWidth="1"/>
    <col min="12" max="16384" width="8.85546875" style="88"/>
  </cols>
  <sheetData>
    <row r="1" spans="1:11" ht="19.350000000000001" customHeight="1">
      <c r="A1" s="83" t="s">
        <v>0</v>
      </c>
      <c r="B1" s="83"/>
      <c r="C1" s="84"/>
      <c r="D1" s="156"/>
      <c r="E1" s="89"/>
      <c r="F1" s="157"/>
      <c r="G1" s="348"/>
      <c r="H1" s="337"/>
      <c r="I1" s="86"/>
      <c r="J1" s="86"/>
      <c r="K1" s="86"/>
    </row>
    <row r="2" spans="1:11">
      <c r="A2" s="83" t="s">
        <v>1</v>
      </c>
      <c r="B2" s="83"/>
      <c r="C2" s="84"/>
      <c r="D2" s="156"/>
      <c r="E2" s="89"/>
      <c r="F2" s="157"/>
      <c r="G2" s="348"/>
      <c r="H2" s="337"/>
      <c r="I2" s="86"/>
      <c r="J2" s="86"/>
      <c r="K2" s="86"/>
    </row>
    <row r="3" spans="1:11">
      <c r="A3" s="83" t="s">
        <v>2</v>
      </c>
      <c r="B3" s="83"/>
      <c r="C3" s="84"/>
      <c r="D3" s="156"/>
      <c r="E3" s="89"/>
      <c r="F3" s="157"/>
      <c r="G3" s="348"/>
      <c r="H3" s="337"/>
      <c r="I3" s="86"/>
      <c r="J3" s="86"/>
      <c r="K3" s="86"/>
    </row>
    <row r="4" spans="1:11">
      <c r="A4" s="83"/>
      <c r="B4" s="83"/>
      <c r="C4" s="84"/>
      <c r="D4" s="156"/>
      <c r="E4" s="89"/>
      <c r="F4" s="157"/>
      <c r="G4" s="348"/>
      <c r="H4" s="337"/>
      <c r="I4" s="86"/>
      <c r="J4" s="86"/>
      <c r="K4" s="86"/>
    </row>
    <row r="5" spans="1:11">
      <c r="A5" s="83" t="s">
        <v>3</v>
      </c>
      <c r="C5" s="84"/>
      <c r="D5" s="158"/>
      <c r="E5" s="89"/>
      <c r="F5" s="157"/>
      <c r="G5" s="348"/>
      <c r="H5" s="337"/>
      <c r="I5" s="86"/>
      <c r="J5" s="86"/>
      <c r="K5" s="86"/>
    </row>
    <row r="6" spans="1:11">
      <c r="A6" s="84"/>
      <c r="B6" s="89"/>
      <c r="C6" s="91"/>
      <c r="D6" s="158"/>
      <c r="E6" s="89"/>
      <c r="F6" s="157"/>
      <c r="G6" s="348"/>
      <c r="H6" s="337"/>
      <c r="I6" s="86"/>
      <c r="J6" s="86"/>
      <c r="K6" s="86"/>
    </row>
    <row r="7" spans="1:11">
      <c r="A7" s="84" t="s">
        <v>592</v>
      </c>
      <c r="B7" s="89"/>
      <c r="C7" s="91"/>
      <c r="D7" s="158"/>
      <c r="E7" s="89"/>
      <c r="F7" s="157"/>
      <c r="G7" s="348"/>
      <c r="H7" s="337"/>
      <c r="I7" s="86"/>
      <c r="J7" s="86"/>
      <c r="K7" s="86"/>
    </row>
    <row r="8" spans="1:11">
      <c r="A8" s="84"/>
      <c r="B8" s="89"/>
      <c r="C8" s="91"/>
      <c r="D8" s="158"/>
      <c r="E8" s="89"/>
      <c r="F8" s="157"/>
      <c r="G8" s="348"/>
      <c r="H8" s="337"/>
      <c r="I8" s="86"/>
      <c r="J8" s="86"/>
      <c r="K8" s="86"/>
    </row>
    <row r="9" spans="1:11" ht="31.5">
      <c r="A9" s="15" t="s">
        <v>5</v>
      </c>
      <c r="B9" s="15" t="s">
        <v>6</v>
      </c>
      <c r="C9" s="16" t="s">
        <v>7</v>
      </c>
      <c r="D9" s="273" t="s">
        <v>915</v>
      </c>
      <c r="E9" s="17" t="s">
        <v>260</v>
      </c>
      <c r="F9" s="18" t="s">
        <v>8</v>
      </c>
      <c r="G9" s="349" t="s">
        <v>9</v>
      </c>
      <c r="H9" s="338" t="s">
        <v>10</v>
      </c>
      <c r="I9" s="19" t="s">
        <v>11</v>
      </c>
      <c r="J9" s="18" t="s">
        <v>12</v>
      </c>
      <c r="K9" s="18" t="s">
        <v>13</v>
      </c>
    </row>
    <row r="10" spans="1:11">
      <c r="A10" s="159" t="s">
        <v>593</v>
      </c>
      <c r="B10" s="160"/>
      <c r="C10" s="161"/>
      <c r="D10" s="162"/>
      <c r="E10" s="160"/>
      <c r="F10" s="163"/>
      <c r="G10" s="399"/>
      <c r="H10" s="409"/>
      <c r="I10" s="164"/>
      <c r="J10" s="164"/>
      <c r="K10" s="164"/>
    </row>
    <row r="11" spans="1:11" ht="63">
      <c r="A11" s="21" t="s">
        <v>594</v>
      </c>
      <c r="B11" s="21" t="s">
        <v>595</v>
      </c>
      <c r="C11" s="22" t="s">
        <v>18</v>
      </c>
      <c r="D11" s="130">
        <v>200</v>
      </c>
      <c r="E11" s="21"/>
      <c r="F11" s="82"/>
      <c r="G11" s="362"/>
      <c r="H11" s="429"/>
      <c r="I11" s="352">
        <f>G11+(G11*H11/100)</f>
        <v>0</v>
      </c>
      <c r="J11" s="121">
        <f>D11*G11</f>
        <v>0</v>
      </c>
      <c r="K11" s="121">
        <f>D11*I11</f>
        <v>0</v>
      </c>
    </row>
    <row r="12" spans="1:11" ht="80.25" customHeight="1">
      <c r="A12" s="21" t="s">
        <v>596</v>
      </c>
      <c r="B12" s="21" t="s">
        <v>597</v>
      </c>
      <c r="C12" s="22" t="s">
        <v>18</v>
      </c>
      <c r="D12" s="130">
        <v>20</v>
      </c>
      <c r="E12" s="21"/>
      <c r="F12" s="82"/>
      <c r="G12" s="363"/>
      <c r="H12" s="421"/>
      <c r="I12" s="352">
        <f>G12+(G12*H12/100)</f>
        <v>0</v>
      </c>
      <c r="J12" s="121">
        <f>D12*G12</f>
        <v>0</v>
      </c>
      <c r="K12" s="121">
        <f>D12*I12</f>
        <v>0</v>
      </c>
    </row>
    <row r="13" spans="1:11">
      <c r="A13" s="27" t="s">
        <v>598</v>
      </c>
      <c r="B13" s="26"/>
      <c r="C13" s="27"/>
      <c r="D13" s="165"/>
      <c r="E13" s="26"/>
      <c r="F13" s="166"/>
      <c r="G13" s="354"/>
      <c r="H13" s="431"/>
      <c r="I13" s="352"/>
      <c r="J13" s="69">
        <f>SUM(J11:J12)</f>
        <v>0</v>
      </c>
      <c r="K13" s="69">
        <f>SUM(K11:K12)</f>
        <v>0</v>
      </c>
    </row>
    <row r="14" spans="1:11">
      <c r="A14" s="159" t="s">
        <v>599</v>
      </c>
      <c r="B14" s="160"/>
      <c r="C14" s="161"/>
      <c r="D14" s="162"/>
      <c r="E14" s="160"/>
      <c r="F14" s="163"/>
      <c r="G14" s="399"/>
      <c r="H14" s="495"/>
      <c r="I14" s="507"/>
      <c r="J14" s="167"/>
      <c r="K14" s="167"/>
    </row>
    <row r="15" spans="1:11" ht="126">
      <c r="A15" s="53" t="s">
        <v>600</v>
      </c>
      <c r="B15" s="53" t="s">
        <v>601</v>
      </c>
      <c r="C15" s="54" t="s">
        <v>18</v>
      </c>
      <c r="D15" s="168">
        <v>340</v>
      </c>
      <c r="E15" s="21"/>
      <c r="F15" s="82"/>
      <c r="G15" s="362"/>
      <c r="H15" s="429"/>
      <c r="I15" s="352">
        <f>G15+(G15*H15/100)</f>
        <v>0</v>
      </c>
      <c r="J15" s="121">
        <f>D15*G15</f>
        <v>0</v>
      </c>
      <c r="K15" s="121">
        <f>D15*I15</f>
        <v>0</v>
      </c>
    </row>
    <row r="16" spans="1:11">
      <c r="A16" s="27" t="s">
        <v>602</v>
      </c>
      <c r="B16" s="26"/>
      <c r="C16" s="27"/>
      <c r="D16" s="165"/>
      <c r="E16" s="26"/>
      <c r="F16" s="166"/>
      <c r="G16" s="354"/>
      <c r="H16" s="431"/>
      <c r="I16" s="352"/>
      <c r="J16" s="69">
        <f>SUM(J15)</f>
        <v>0</v>
      </c>
      <c r="K16" s="69">
        <f>SUM(K15)</f>
        <v>0</v>
      </c>
    </row>
    <row r="17" spans="1:11">
      <c r="A17" s="159" t="s">
        <v>860</v>
      </c>
      <c r="B17" s="160"/>
      <c r="C17" s="161"/>
      <c r="D17" s="162"/>
      <c r="E17" s="160"/>
      <c r="F17" s="163"/>
      <c r="G17" s="399"/>
      <c r="H17" s="495"/>
      <c r="I17" s="507"/>
      <c r="J17" s="167"/>
      <c r="K17" s="167"/>
    </row>
    <row r="18" spans="1:11" ht="94.5">
      <c r="A18" s="21" t="s">
        <v>603</v>
      </c>
      <c r="B18" s="21" t="s">
        <v>604</v>
      </c>
      <c r="C18" s="22" t="s">
        <v>18</v>
      </c>
      <c r="D18" s="130">
        <v>2000</v>
      </c>
      <c r="E18" s="21"/>
      <c r="F18" s="82"/>
      <c r="G18" s="392"/>
      <c r="H18" s="485"/>
      <c r="I18" s="352">
        <f>G18+(G18*H18/100)</f>
        <v>0</v>
      </c>
      <c r="J18" s="121">
        <f>D18*G18</f>
        <v>0</v>
      </c>
      <c r="K18" s="121">
        <f>D18*I18</f>
        <v>0</v>
      </c>
    </row>
    <row r="19" spans="1:11">
      <c r="A19" s="27" t="s">
        <v>861</v>
      </c>
      <c r="B19" s="26"/>
      <c r="C19" s="27"/>
      <c r="D19" s="165"/>
      <c r="E19" s="26"/>
      <c r="F19" s="166"/>
      <c r="G19" s="354"/>
      <c r="H19" s="431"/>
      <c r="I19" s="352"/>
      <c r="J19" s="69">
        <f>SUM(J18)</f>
        <v>0</v>
      </c>
      <c r="K19" s="69">
        <f>SUM(K18)</f>
        <v>0</v>
      </c>
    </row>
    <row r="20" spans="1:11">
      <c r="A20" s="159" t="s">
        <v>862</v>
      </c>
      <c r="B20" s="160"/>
      <c r="C20" s="161"/>
      <c r="D20" s="162"/>
      <c r="E20" s="160"/>
      <c r="F20" s="163"/>
      <c r="G20" s="399"/>
      <c r="H20" s="495"/>
      <c r="I20" s="507"/>
      <c r="J20" s="167"/>
      <c r="K20" s="167"/>
    </row>
    <row r="21" spans="1:11" ht="47.25">
      <c r="A21" s="21" t="s">
        <v>606</v>
      </c>
      <c r="B21" s="21" t="s">
        <v>607</v>
      </c>
      <c r="C21" s="22" t="s">
        <v>18</v>
      </c>
      <c r="D21" s="130">
        <v>1000</v>
      </c>
      <c r="E21" s="21"/>
      <c r="F21" s="82"/>
      <c r="G21" s="360"/>
      <c r="H21" s="458"/>
      <c r="I21" s="352">
        <f>G21+(G21*H21/100)</f>
        <v>0</v>
      </c>
      <c r="J21" s="121">
        <f>D21*G21</f>
        <v>0</v>
      </c>
      <c r="K21" s="121">
        <f>D21*I21</f>
        <v>0</v>
      </c>
    </row>
    <row r="22" spans="1:11" ht="63">
      <c r="A22" s="21" t="s">
        <v>608</v>
      </c>
      <c r="B22" s="21" t="s">
        <v>609</v>
      </c>
      <c r="C22" s="22" t="s">
        <v>18</v>
      </c>
      <c r="D22" s="130">
        <v>160</v>
      </c>
      <c r="E22" s="21"/>
      <c r="F22" s="82"/>
      <c r="G22" s="355"/>
      <c r="H22" s="455"/>
      <c r="I22" s="352">
        <f>G22+(G22*H22/100)</f>
        <v>0</v>
      </c>
      <c r="J22" s="121">
        <f>D22*G22</f>
        <v>0</v>
      </c>
      <c r="K22" s="121">
        <f>D22*I22</f>
        <v>0</v>
      </c>
    </row>
    <row r="23" spans="1:11">
      <c r="A23" s="27" t="s">
        <v>605</v>
      </c>
      <c r="B23" s="26"/>
      <c r="C23" s="27"/>
      <c r="D23" s="165"/>
      <c r="E23" s="26"/>
      <c r="F23" s="166"/>
      <c r="G23" s="354"/>
      <c r="H23" s="431"/>
      <c r="I23" s="352"/>
      <c r="J23" s="69">
        <f>SUM(J21:J22)</f>
        <v>0</v>
      </c>
      <c r="K23" s="69">
        <f>SUM(K21:K22)</f>
        <v>0</v>
      </c>
    </row>
    <row r="24" spans="1:11">
      <c r="A24" s="159" t="s">
        <v>863</v>
      </c>
      <c r="B24" s="160"/>
      <c r="C24" s="161"/>
      <c r="D24" s="162"/>
      <c r="E24" s="160"/>
      <c r="F24" s="163"/>
      <c r="G24" s="399"/>
      <c r="H24" s="495"/>
      <c r="I24" s="507"/>
      <c r="J24" s="167"/>
      <c r="K24" s="167"/>
    </row>
    <row r="25" spans="1:11" ht="409.5">
      <c r="A25" s="21" t="s">
        <v>611</v>
      </c>
      <c r="B25" s="169" t="s">
        <v>839</v>
      </c>
      <c r="C25" s="22"/>
      <c r="D25" s="130"/>
      <c r="E25" s="21"/>
      <c r="F25" s="82"/>
      <c r="G25" s="309"/>
      <c r="H25" s="420"/>
      <c r="I25" s="352"/>
      <c r="J25" s="121"/>
      <c r="K25" s="121"/>
    </row>
    <row r="26" spans="1:11">
      <c r="A26" s="21" t="s">
        <v>612</v>
      </c>
      <c r="B26" s="21"/>
      <c r="C26" s="22"/>
      <c r="D26" s="130">
        <v>100</v>
      </c>
      <c r="E26" s="21"/>
      <c r="F26" s="82"/>
      <c r="G26" s="371"/>
      <c r="H26" s="420"/>
      <c r="I26" s="352">
        <f>G26+(G26*H26/100)</f>
        <v>0</v>
      </c>
      <c r="J26" s="121">
        <f>D26*G26</f>
        <v>0</v>
      </c>
      <c r="K26" s="121">
        <f>D26*I26</f>
        <v>0</v>
      </c>
    </row>
    <row r="27" spans="1:11">
      <c r="A27" s="21" t="s">
        <v>613</v>
      </c>
      <c r="B27" s="21"/>
      <c r="C27" s="22"/>
      <c r="D27" s="130">
        <v>100</v>
      </c>
      <c r="E27" s="21"/>
      <c r="F27" s="82"/>
      <c r="G27" s="351"/>
      <c r="H27" s="460"/>
      <c r="I27" s="352">
        <f>G27+(G27*H27/100)</f>
        <v>0</v>
      </c>
      <c r="J27" s="121">
        <f>D27*G27</f>
        <v>0</v>
      </c>
      <c r="K27" s="121">
        <f>D27*I27</f>
        <v>0</v>
      </c>
    </row>
    <row r="28" spans="1:11">
      <c r="A28" s="21" t="s">
        <v>614</v>
      </c>
      <c r="B28" s="21"/>
      <c r="C28" s="22"/>
      <c r="D28" s="130">
        <v>100</v>
      </c>
      <c r="E28" s="21"/>
      <c r="F28" s="82"/>
      <c r="G28" s="351"/>
      <c r="H28" s="460"/>
      <c r="I28" s="352">
        <f>G28+(G28*H28/100)</f>
        <v>0</v>
      </c>
      <c r="J28" s="121">
        <f>D28*G28</f>
        <v>0</v>
      </c>
      <c r="K28" s="121">
        <f>D28*I28</f>
        <v>0</v>
      </c>
    </row>
    <row r="29" spans="1:11">
      <c r="A29" s="27" t="s">
        <v>610</v>
      </c>
      <c r="B29" s="26"/>
      <c r="C29" s="27"/>
      <c r="D29" s="165"/>
      <c r="E29" s="26"/>
      <c r="F29" s="166"/>
      <c r="G29" s="354"/>
      <c r="H29" s="431"/>
      <c r="I29" s="352"/>
      <c r="J29" s="69">
        <f>SUM(J26:J28)</f>
        <v>0</v>
      </c>
      <c r="K29" s="69">
        <f>SUM(K26:K28)</f>
        <v>0</v>
      </c>
    </row>
    <row r="30" spans="1:11">
      <c r="A30" s="159" t="s">
        <v>864</v>
      </c>
      <c r="B30" s="160"/>
      <c r="C30" s="161"/>
      <c r="D30" s="162"/>
      <c r="E30" s="160"/>
      <c r="F30" s="163"/>
      <c r="G30" s="399"/>
      <c r="H30" s="495"/>
      <c r="I30" s="507"/>
      <c r="J30" s="167"/>
      <c r="K30" s="167"/>
    </row>
    <row r="31" spans="1:11" ht="31.5">
      <c r="A31" s="170" t="s">
        <v>616</v>
      </c>
      <c r="B31" s="21" t="s">
        <v>617</v>
      </c>
      <c r="C31" s="22" t="s">
        <v>18</v>
      </c>
      <c r="D31" s="130">
        <v>20</v>
      </c>
      <c r="E31" s="171"/>
      <c r="F31" s="82"/>
      <c r="G31" s="392"/>
      <c r="H31" s="485"/>
      <c r="I31" s="352">
        <f>G31+(G31*H31/100)</f>
        <v>0</v>
      </c>
      <c r="J31" s="121">
        <f>D31*G31</f>
        <v>0</v>
      </c>
      <c r="K31" s="121">
        <f>D31*I31</f>
        <v>0</v>
      </c>
    </row>
    <row r="32" spans="1:11" ht="204.75">
      <c r="A32" s="21" t="s">
        <v>618</v>
      </c>
      <c r="B32" s="21" t="s">
        <v>619</v>
      </c>
      <c r="C32" s="22" t="s">
        <v>18</v>
      </c>
      <c r="D32" s="130">
        <v>100</v>
      </c>
      <c r="E32" s="171"/>
      <c r="F32" s="82"/>
      <c r="G32" s="351"/>
      <c r="H32" s="460"/>
      <c r="I32" s="352">
        <f>G32+(G32*H32/100)</f>
        <v>0</v>
      </c>
      <c r="J32" s="121">
        <f>D32*G32</f>
        <v>0</v>
      </c>
      <c r="K32" s="121">
        <f>D32*I32</f>
        <v>0</v>
      </c>
    </row>
    <row r="33" spans="1:11">
      <c r="A33" s="27" t="s">
        <v>615</v>
      </c>
      <c r="B33" s="26"/>
      <c r="C33" s="27"/>
      <c r="D33" s="165"/>
      <c r="E33" s="26"/>
      <c r="F33" s="166"/>
      <c r="G33" s="354"/>
      <c r="H33" s="431"/>
      <c r="I33" s="352"/>
      <c r="J33" s="69">
        <f>SUM(J31:J32)</f>
        <v>0</v>
      </c>
      <c r="K33" s="69">
        <f>SUM(K31:K32)</f>
        <v>0</v>
      </c>
    </row>
    <row r="34" spans="1:11">
      <c r="A34" s="159" t="s">
        <v>865</v>
      </c>
      <c r="B34" s="160"/>
      <c r="C34" s="161"/>
      <c r="D34" s="162"/>
      <c r="E34" s="160"/>
      <c r="F34" s="163"/>
      <c r="G34" s="399"/>
      <c r="H34" s="495"/>
      <c r="I34" s="507"/>
      <c r="J34" s="167"/>
      <c r="K34" s="167"/>
    </row>
    <row r="35" spans="1:11">
      <c r="A35" s="22" t="s">
        <v>621</v>
      </c>
      <c r="B35" s="21" t="s">
        <v>622</v>
      </c>
      <c r="C35" s="22" t="s">
        <v>18</v>
      </c>
      <c r="D35" s="130">
        <v>100</v>
      </c>
      <c r="E35" s="21"/>
      <c r="F35" s="82"/>
      <c r="G35" s="392"/>
      <c r="H35" s="485"/>
      <c r="I35" s="352">
        <f>G35+(G35*H35/100)</f>
        <v>0</v>
      </c>
      <c r="J35" s="121">
        <f>D35*G35</f>
        <v>0</v>
      </c>
      <c r="K35" s="121">
        <f>D35*I35</f>
        <v>0</v>
      </c>
    </row>
    <row r="36" spans="1:11">
      <c r="A36" s="27" t="s">
        <v>620</v>
      </c>
      <c r="B36" s="26"/>
      <c r="C36" s="27"/>
      <c r="D36" s="165"/>
      <c r="E36" s="26"/>
      <c r="F36" s="166"/>
      <c r="G36" s="354"/>
      <c r="H36" s="431"/>
      <c r="I36" s="352"/>
      <c r="J36" s="69">
        <f>SUM(J35)</f>
        <v>0</v>
      </c>
      <c r="K36" s="69">
        <f>SUM(K35)</f>
        <v>0</v>
      </c>
    </row>
    <row r="37" spans="1:11">
      <c r="A37" s="159" t="s">
        <v>866</v>
      </c>
      <c r="B37" s="160"/>
      <c r="C37" s="161"/>
      <c r="D37" s="162"/>
      <c r="E37" s="160"/>
      <c r="F37" s="163"/>
      <c r="G37" s="399"/>
      <c r="H37" s="495"/>
      <c r="I37" s="507"/>
      <c r="J37" s="167"/>
      <c r="K37" s="167"/>
    </row>
    <row r="38" spans="1:11" ht="135" customHeight="1">
      <c r="A38" s="21" t="s">
        <v>624</v>
      </c>
      <c r="B38" s="21" t="s">
        <v>625</v>
      </c>
      <c r="C38" s="22" t="s">
        <v>18</v>
      </c>
      <c r="D38" s="130">
        <v>20</v>
      </c>
      <c r="E38" s="21"/>
      <c r="F38" s="82"/>
      <c r="G38" s="392"/>
      <c r="H38" s="420"/>
      <c r="I38" s="352">
        <f>G38+(G38*H38/100)</f>
        <v>0</v>
      </c>
      <c r="J38" s="121">
        <f>D38*G38</f>
        <v>0</v>
      </c>
      <c r="K38" s="121">
        <f>D38*I38</f>
        <v>0</v>
      </c>
    </row>
    <row r="39" spans="1:11">
      <c r="A39" s="27" t="s">
        <v>623</v>
      </c>
      <c r="B39" s="26"/>
      <c r="C39" s="27"/>
      <c r="D39" s="165"/>
      <c r="E39" s="26"/>
      <c r="F39" s="166"/>
      <c r="G39" s="354"/>
      <c r="H39" s="431"/>
      <c r="I39" s="352"/>
      <c r="J39" s="69">
        <f>SUM(J38)</f>
        <v>0</v>
      </c>
      <c r="K39" s="69">
        <f>SUM(K38)</f>
        <v>0</v>
      </c>
    </row>
    <row r="40" spans="1:11">
      <c r="A40" s="159" t="s">
        <v>867</v>
      </c>
      <c r="B40" s="160"/>
      <c r="C40" s="161"/>
      <c r="D40" s="162"/>
      <c r="E40" s="160"/>
      <c r="F40" s="163"/>
      <c r="G40" s="399"/>
      <c r="H40" s="495"/>
      <c r="I40" s="507"/>
      <c r="J40" s="167"/>
      <c r="K40" s="167"/>
    </row>
    <row r="41" spans="1:11" ht="78.75">
      <c r="A41" s="21" t="s">
        <v>627</v>
      </c>
      <c r="B41" s="21" t="s">
        <v>628</v>
      </c>
      <c r="C41" s="22" t="s">
        <v>18</v>
      </c>
      <c r="D41" s="130">
        <v>20</v>
      </c>
      <c r="E41" s="21"/>
      <c r="F41" s="82"/>
      <c r="G41" s="309"/>
      <c r="H41" s="420"/>
      <c r="I41" s="352">
        <f>G41+(G41*H41/100)</f>
        <v>0</v>
      </c>
      <c r="J41" s="121">
        <f>D41*G41</f>
        <v>0</v>
      </c>
      <c r="K41" s="121">
        <f>D41*I41</f>
        <v>0</v>
      </c>
    </row>
    <row r="42" spans="1:11" ht="63">
      <c r="A42" s="21" t="s">
        <v>629</v>
      </c>
      <c r="B42" s="21" t="s">
        <v>630</v>
      </c>
      <c r="C42" s="22" t="s">
        <v>18</v>
      </c>
      <c r="D42" s="130">
        <v>100</v>
      </c>
      <c r="E42" s="21"/>
      <c r="F42" s="110"/>
      <c r="G42" s="363"/>
      <c r="H42" s="421"/>
      <c r="I42" s="352">
        <f>G42+(G42*H42/100)</f>
        <v>0</v>
      </c>
      <c r="J42" s="121">
        <f>D42*G42</f>
        <v>0</v>
      </c>
      <c r="K42" s="121">
        <f>D42*I42</f>
        <v>0</v>
      </c>
    </row>
    <row r="43" spans="1:11">
      <c r="A43" s="27" t="s">
        <v>626</v>
      </c>
      <c r="B43" s="26"/>
      <c r="C43" s="27"/>
      <c r="D43" s="165"/>
      <c r="E43" s="26"/>
      <c r="F43" s="166"/>
      <c r="G43" s="354"/>
      <c r="H43" s="431"/>
      <c r="I43" s="352"/>
      <c r="J43" s="69">
        <f>SUM(J41:J42)</f>
        <v>0</v>
      </c>
      <c r="K43" s="69">
        <f>SUM(K41:K42)</f>
        <v>0</v>
      </c>
    </row>
    <row r="44" spans="1:11">
      <c r="A44" s="159" t="s">
        <v>868</v>
      </c>
      <c r="B44" s="160"/>
      <c r="C44" s="161"/>
      <c r="D44" s="162"/>
      <c r="E44" s="160"/>
      <c r="F44" s="163"/>
      <c r="G44" s="399"/>
      <c r="H44" s="495"/>
      <c r="I44" s="507"/>
      <c r="J44" s="167"/>
      <c r="K44" s="167"/>
    </row>
    <row r="45" spans="1:11" ht="31.5">
      <c r="A45" s="21" t="s">
        <v>785</v>
      </c>
      <c r="B45" s="21" t="s">
        <v>632</v>
      </c>
      <c r="C45" s="22" t="s">
        <v>18</v>
      </c>
      <c r="D45" s="130">
        <v>20</v>
      </c>
      <c r="E45" s="21"/>
      <c r="F45" s="82"/>
      <c r="G45" s="360"/>
      <c r="H45" s="458"/>
      <c r="I45" s="352">
        <f>G45+(G45*H45/100)</f>
        <v>0</v>
      </c>
      <c r="J45" s="121">
        <f>D45*G45</f>
        <v>0</v>
      </c>
      <c r="K45" s="121">
        <f>D45*I45</f>
        <v>0</v>
      </c>
    </row>
    <row r="46" spans="1:11" ht="31.5">
      <c r="A46" s="21" t="s">
        <v>784</v>
      </c>
      <c r="B46" s="21" t="s">
        <v>632</v>
      </c>
      <c r="C46" s="22" t="s">
        <v>18</v>
      </c>
      <c r="D46" s="130">
        <v>20</v>
      </c>
      <c r="E46" s="21"/>
      <c r="F46" s="82"/>
      <c r="G46" s="355"/>
      <c r="H46" s="455"/>
      <c r="I46" s="352">
        <f>G46+(G46*H46/100)</f>
        <v>0</v>
      </c>
      <c r="J46" s="121">
        <f>D46*G46</f>
        <v>0</v>
      </c>
      <c r="K46" s="121">
        <f>D46*I46</f>
        <v>0</v>
      </c>
    </row>
    <row r="47" spans="1:11" ht="47.25">
      <c r="A47" s="21" t="s">
        <v>783</v>
      </c>
      <c r="B47" s="21" t="s">
        <v>632</v>
      </c>
      <c r="C47" s="22" t="s">
        <v>18</v>
      </c>
      <c r="D47" s="130">
        <v>20</v>
      </c>
      <c r="E47" s="21"/>
      <c r="F47" s="82"/>
      <c r="G47" s="355"/>
      <c r="H47" s="455"/>
      <c r="I47" s="352">
        <f>G47+(G47*H47/100)</f>
        <v>0</v>
      </c>
      <c r="J47" s="121">
        <f>D47*G47</f>
        <v>0</v>
      </c>
      <c r="K47" s="121">
        <f>D47*I47</f>
        <v>0</v>
      </c>
    </row>
    <row r="48" spans="1:11">
      <c r="A48" s="27" t="s">
        <v>631</v>
      </c>
      <c r="B48" s="21"/>
      <c r="C48" s="22"/>
      <c r="D48" s="130"/>
      <c r="E48" s="21"/>
      <c r="F48" s="82"/>
      <c r="G48" s="309"/>
      <c r="H48" s="420"/>
      <c r="I48" s="352"/>
      <c r="J48" s="69">
        <f>SUM(J45:J47)</f>
        <v>0</v>
      </c>
      <c r="K48" s="69">
        <f>SUM(K45:K47)</f>
        <v>0</v>
      </c>
    </row>
    <row r="49" spans="1:20">
      <c r="A49" s="159" t="s">
        <v>869</v>
      </c>
      <c r="B49" s="160"/>
      <c r="C49" s="161"/>
      <c r="D49" s="162"/>
      <c r="E49" s="160"/>
      <c r="F49" s="163"/>
      <c r="G49" s="399"/>
      <c r="H49" s="495"/>
      <c r="I49" s="507"/>
      <c r="J49" s="167"/>
      <c r="K49" s="167"/>
    </row>
    <row r="50" spans="1:20" ht="94.5">
      <c r="A50" s="21" t="s">
        <v>634</v>
      </c>
      <c r="B50" s="21" t="s">
        <v>782</v>
      </c>
      <c r="C50" s="22" t="s">
        <v>18</v>
      </c>
      <c r="D50" s="130">
        <v>4000</v>
      </c>
      <c r="E50" s="21"/>
      <c r="F50" s="82"/>
      <c r="G50" s="360"/>
      <c r="H50" s="458"/>
      <c r="I50" s="352">
        <f>G50+(G50*H50/100)</f>
        <v>0</v>
      </c>
      <c r="J50" s="121">
        <f>D50*G50</f>
        <v>0</v>
      </c>
      <c r="K50" s="121">
        <f>D50*I50</f>
        <v>0</v>
      </c>
    </row>
    <row r="51" spans="1:20">
      <c r="A51" s="221" t="s">
        <v>633</v>
      </c>
      <c r="B51" s="222"/>
      <c r="C51" s="223"/>
      <c r="D51" s="224"/>
      <c r="E51" s="222"/>
      <c r="F51" s="225"/>
      <c r="G51" s="400"/>
      <c r="H51" s="496"/>
      <c r="I51" s="508"/>
      <c r="J51" s="226">
        <f>SUM(J50)</f>
        <v>0</v>
      </c>
      <c r="K51" s="226">
        <f>SUM(K50)</f>
        <v>0</v>
      </c>
    </row>
    <row r="52" spans="1:20">
      <c r="A52" s="229" t="s">
        <v>870</v>
      </c>
      <c r="B52" s="230"/>
      <c r="C52" s="231"/>
      <c r="D52" s="232"/>
      <c r="E52" s="230"/>
      <c r="F52" s="233"/>
      <c r="G52" s="401"/>
      <c r="H52" s="497"/>
      <c r="I52" s="509"/>
      <c r="J52" s="234"/>
      <c r="K52" s="235"/>
    </row>
    <row r="53" spans="1:20">
      <c r="A53" s="227" t="s">
        <v>636</v>
      </c>
      <c r="B53" s="91"/>
      <c r="C53" s="158"/>
      <c r="D53" s="89"/>
      <c r="E53" s="157"/>
      <c r="F53" s="157"/>
      <c r="G53" s="402"/>
      <c r="H53" s="498"/>
      <c r="I53" s="385"/>
      <c r="K53" s="323"/>
    </row>
    <row r="54" spans="1:20">
      <c r="A54" s="227" t="s">
        <v>637</v>
      </c>
      <c r="B54" s="91"/>
      <c r="C54" s="158"/>
      <c r="D54" s="89"/>
      <c r="E54" s="157"/>
      <c r="F54" s="157"/>
      <c r="H54" s="498"/>
      <c r="I54" s="385"/>
      <c r="K54" s="323"/>
    </row>
    <row r="55" spans="1:20">
      <c r="A55" s="227" t="s">
        <v>638</v>
      </c>
      <c r="B55" s="91"/>
      <c r="C55" s="158"/>
      <c r="D55" s="89"/>
      <c r="E55" s="157"/>
      <c r="F55" s="157"/>
      <c r="H55" s="498"/>
      <c r="I55" s="385"/>
      <c r="K55" s="323"/>
    </row>
    <row r="56" spans="1:20">
      <c r="A56" s="227" t="s">
        <v>639</v>
      </c>
      <c r="B56" s="91"/>
      <c r="C56" s="158"/>
      <c r="D56" s="89"/>
      <c r="E56" s="157"/>
      <c r="F56" s="157"/>
      <c r="H56" s="498"/>
      <c r="I56" s="385"/>
      <c r="K56" s="323"/>
    </row>
    <row r="57" spans="1:20">
      <c r="A57" s="227" t="s">
        <v>640</v>
      </c>
      <c r="B57" s="91"/>
      <c r="C57" s="158"/>
      <c r="D57" s="89"/>
      <c r="E57" s="157"/>
      <c r="F57" s="157"/>
      <c r="H57" s="498"/>
      <c r="I57" s="385"/>
      <c r="K57" s="323"/>
    </row>
    <row r="58" spans="1:20">
      <c r="A58" s="228"/>
      <c r="B58" s="91"/>
      <c r="C58" s="158"/>
      <c r="D58" s="89"/>
      <c r="E58" s="157"/>
      <c r="F58" s="157"/>
      <c r="H58" s="498"/>
      <c r="I58" s="385"/>
      <c r="K58" s="323"/>
    </row>
    <row r="59" spans="1:20">
      <c r="A59" s="227" t="s">
        <v>641</v>
      </c>
      <c r="B59" s="91"/>
      <c r="C59" s="158"/>
      <c r="D59" s="89"/>
      <c r="E59" s="157"/>
      <c r="F59" s="157"/>
      <c r="H59" s="498"/>
      <c r="I59" s="385"/>
      <c r="K59" s="323"/>
    </row>
    <row r="60" spans="1:20">
      <c r="A60" s="227" t="s">
        <v>840</v>
      </c>
      <c r="B60" s="91"/>
      <c r="C60" s="158"/>
      <c r="D60" s="89"/>
      <c r="E60" s="157"/>
      <c r="F60" s="157"/>
      <c r="H60" s="498"/>
      <c r="I60" s="385"/>
      <c r="K60" s="323"/>
    </row>
    <row r="61" spans="1:20">
      <c r="A61" s="322" t="s">
        <v>842</v>
      </c>
      <c r="B61" s="91"/>
      <c r="C61" s="158"/>
      <c r="D61" s="89"/>
      <c r="E61" s="157"/>
      <c r="F61" s="157"/>
      <c r="H61" s="498"/>
      <c r="I61" s="385"/>
      <c r="K61" s="323"/>
    </row>
    <row r="62" spans="1:20">
      <c r="A62" s="227" t="s">
        <v>841</v>
      </c>
      <c r="B62" s="91"/>
      <c r="C62" s="158"/>
      <c r="D62" s="89"/>
      <c r="E62" s="157"/>
      <c r="F62" s="157"/>
      <c r="H62" s="498"/>
      <c r="I62" s="385"/>
      <c r="K62" s="323"/>
    </row>
    <row r="63" spans="1:20">
      <c r="A63" s="227"/>
      <c r="B63" s="91"/>
      <c r="C63" s="158"/>
      <c r="D63" s="89"/>
      <c r="E63" s="157"/>
      <c r="F63" s="157"/>
      <c r="H63" s="498"/>
      <c r="I63" s="385"/>
      <c r="K63" s="323"/>
    </row>
    <row r="64" spans="1:20">
      <c r="A64" s="322" t="s">
        <v>920</v>
      </c>
      <c r="B64" s="243"/>
      <c r="C64" s="243"/>
      <c r="D64" s="243"/>
      <c r="E64" s="243"/>
      <c r="F64" s="243"/>
      <c r="G64" s="403"/>
      <c r="H64" s="499"/>
      <c r="I64" s="403"/>
      <c r="J64" s="243"/>
      <c r="K64" s="324"/>
      <c r="L64" s="243"/>
      <c r="M64" s="243"/>
      <c r="N64" s="243"/>
      <c r="O64" s="243"/>
      <c r="P64" s="243"/>
      <c r="Q64" s="243"/>
      <c r="R64" s="243"/>
      <c r="S64" s="243"/>
      <c r="T64" s="243"/>
    </row>
    <row r="65" spans="1:20">
      <c r="A65" s="322" t="s">
        <v>919</v>
      </c>
      <c r="B65" s="243"/>
      <c r="C65" s="274"/>
      <c r="D65" s="275"/>
      <c r="E65" s="276"/>
      <c r="F65" s="276"/>
      <c r="G65" s="403"/>
      <c r="H65" s="499"/>
      <c r="I65" s="403"/>
      <c r="J65" s="243"/>
      <c r="K65" s="324"/>
      <c r="L65" s="243"/>
      <c r="M65" s="243"/>
      <c r="N65" s="243"/>
      <c r="O65" s="243"/>
      <c r="P65" s="243"/>
      <c r="Q65" s="243"/>
      <c r="R65" s="243"/>
      <c r="S65" s="243"/>
      <c r="T65" s="243"/>
    </row>
    <row r="66" spans="1:20">
      <c r="A66" s="227" t="s">
        <v>803</v>
      </c>
      <c r="B66" s="91"/>
      <c r="C66" s="158"/>
      <c r="D66" s="89"/>
      <c r="E66" s="157"/>
      <c r="F66" s="157"/>
      <c r="H66" s="498"/>
      <c r="I66" s="385"/>
      <c r="K66" s="323"/>
    </row>
    <row r="67" spans="1:20">
      <c r="A67" s="227"/>
      <c r="B67" s="91"/>
      <c r="C67" s="158"/>
      <c r="D67" s="89"/>
      <c r="E67" s="157"/>
      <c r="F67" s="157"/>
      <c r="G67" s="404"/>
      <c r="H67" s="500"/>
      <c r="I67" s="385"/>
      <c r="K67" s="323"/>
    </row>
    <row r="68" spans="1:20">
      <c r="A68" s="325"/>
      <c r="B68" s="220"/>
      <c r="C68" s="91"/>
      <c r="D68" s="158"/>
      <c r="E68" s="89"/>
      <c r="F68" s="157"/>
      <c r="G68" s="404"/>
      <c r="H68" s="500"/>
      <c r="I68" s="385"/>
      <c r="K68" s="323"/>
    </row>
    <row r="69" spans="1:20" ht="250.5" customHeight="1">
      <c r="A69" s="236" t="s">
        <v>642</v>
      </c>
      <c r="B69" s="277" t="s">
        <v>843</v>
      </c>
      <c r="C69" s="237"/>
      <c r="D69" s="238">
        <v>100</v>
      </c>
      <c r="E69" s="239"/>
      <c r="F69" s="240"/>
      <c r="G69" s="410"/>
      <c r="H69" s="501"/>
      <c r="I69" s="510">
        <f>G69+(G69*H69/100)</f>
        <v>0</v>
      </c>
      <c r="J69" s="327">
        <f t="shared" ref="J69:J99" si="0">D69*G69</f>
        <v>0</v>
      </c>
      <c r="K69" s="241">
        <f t="shared" ref="K69:K99" si="1">D69*I69</f>
        <v>0</v>
      </c>
    </row>
    <row r="70" spans="1:20" ht="261" customHeight="1">
      <c r="A70" s="242" t="s">
        <v>643</v>
      </c>
      <c r="B70" s="278" t="s">
        <v>844</v>
      </c>
      <c r="C70" s="22"/>
      <c r="D70" s="130">
        <v>400</v>
      </c>
      <c r="E70" s="21"/>
      <c r="F70" s="82"/>
      <c r="G70" s="372"/>
      <c r="H70" s="438"/>
      <c r="I70" s="510">
        <f t="shared" ref="I70:I72" si="2">G70+(G70*H70/100)</f>
        <v>0</v>
      </c>
      <c r="J70" s="308">
        <f t="shared" si="0"/>
        <v>0</v>
      </c>
      <c r="K70" s="121">
        <f t="shared" si="1"/>
        <v>0</v>
      </c>
    </row>
    <row r="71" spans="1:20" ht="237.75" customHeight="1">
      <c r="A71" s="242" t="s">
        <v>804</v>
      </c>
      <c r="B71" s="278" t="s">
        <v>846</v>
      </c>
      <c r="C71" s="22"/>
      <c r="D71" s="130">
        <v>100</v>
      </c>
      <c r="E71" s="21"/>
      <c r="F71" s="82"/>
      <c r="G71" s="372"/>
      <c r="H71" s="438"/>
      <c r="I71" s="510">
        <f t="shared" si="2"/>
        <v>0</v>
      </c>
      <c r="J71" s="308">
        <f t="shared" si="0"/>
        <v>0</v>
      </c>
      <c r="K71" s="121">
        <f t="shared" si="1"/>
        <v>0</v>
      </c>
    </row>
    <row r="72" spans="1:20" ht="295.5" customHeight="1">
      <c r="A72" s="242" t="s">
        <v>644</v>
      </c>
      <c r="B72" s="278" t="s">
        <v>845</v>
      </c>
      <c r="C72" s="22"/>
      <c r="D72" s="130">
        <v>100</v>
      </c>
      <c r="E72" s="21"/>
      <c r="F72" s="82"/>
      <c r="G72" s="372"/>
      <c r="H72" s="438"/>
      <c r="I72" s="510">
        <f t="shared" si="2"/>
        <v>0</v>
      </c>
      <c r="J72" s="308">
        <f t="shared" si="0"/>
        <v>0</v>
      </c>
      <c r="K72" s="121">
        <f t="shared" si="1"/>
        <v>0</v>
      </c>
    </row>
    <row r="73" spans="1:20">
      <c r="A73" s="27" t="s">
        <v>635</v>
      </c>
      <c r="B73" s="21"/>
      <c r="C73" s="22"/>
      <c r="D73" s="130"/>
      <c r="E73" s="21"/>
      <c r="F73" s="82"/>
      <c r="G73" s="309"/>
      <c r="H73" s="430"/>
      <c r="I73" s="352"/>
      <c r="J73" s="69">
        <f>SUM(J69:J72)</f>
        <v>0</v>
      </c>
      <c r="K73" s="69">
        <f>SUM(K69:K72)</f>
        <v>0</v>
      </c>
    </row>
    <row r="74" spans="1:20">
      <c r="A74" s="159" t="s">
        <v>871</v>
      </c>
      <c r="B74" s="160"/>
      <c r="C74" s="161"/>
      <c r="D74" s="162"/>
      <c r="E74" s="160"/>
      <c r="F74" s="163"/>
      <c r="G74" s="399"/>
      <c r="H74" s="495"/>
      <c r="I74" s="507"/>
      <c r="J74" s="167"/>
      <c r="K74" s="167"/>
    </row>
    <row r="75" spans="1:20" ht="31.5">
      <c r="A75" s="21" t="s">
        <v>646</v>
      </c>
      <c r="B75" s="21" t="s">
        <v>647</v>
      </c>
      <c r="C75" s="22" t="s">
        <v>18</v>
      </c>
      <c r="D75" s="130">
        <v>20</v>
      </c>
      <c r="E75" s="21"/>
      <c r="F75" s="82"/>
      <c r="G75" s="405"/>
      <c r="H75" s="502"/>
      <c r="I75" s="352">
        <f t="shared" ref="I75:I99" si="3">G75+(G75*H75/100)</f>
        <v>0</v>
      </c>
      <c r="J75" s="121">
        <f t="shared" si="0"/>
        <v>0</v>
      </c>
      <c r="K75" s="121">
        <f t="shared" si="1"/>
        <v>0</v>
      </c>
    </row>
    <row r="76" spans="1:20" ht="31.5">
      <c r="A76" s="21" t="s">
        <v>648</v>
      </c>
      <c r="B76" s="21" t="s">
        <v>649</v>
      </c>
      <c r="C76" s="22" t="s">
        <v>18</v>
      </c>
      <c r="D76" s="130">
        <v>20</v>
      </c>
      <c r="E76" s="21"/>
      <c r="F76" s="82"/>
      <c r="G76" s="405"/>
      <c r="H76" s="503"/>
      <c r="I76" s="352">
        <f t="shared" si="3"/>
        <v>0</v>
      </c>
      <c r="J76" s="121">
        <f t="shared" si="0"/>
        <v>0</v>
      </c>
      <c r="K76" s="121">
        <f t="shared" si="1"/>
        <v>0</v>
      </c>
    </row>
    <row r="77" spans="1:20">
      <c r="A77" s="27" t="s">
        <v>645</v>
      </c>
      <c r="B77" s="26"/>
      <c r="C77" s="27"/>
      <c r="D77" s="165"/>
      <c r="E77" s="26"/>
      <c r="F77" s="166"/>
      <c r="G77" s="354"/>
      <c r="H77" s="476"/>
      <c r="I77" s="352"/>
      <c r="J77" s="69">
        <f>SUM(J75:J76)</f>
        <v>0</v>
      </c>
      <c r="K77" s="69">
        <f>SUM(K75:K76)</f>
        <v>0</v>
      </c>
    </row>
    <row r="78" spans="1:20">
      <c r="A78" s="159" t="s">
        <v>872</v>
      </c>
      <c r="B78" s="160"/>
      <c r="C78" s="161"/>
      <c r="D78" s="162"/>
      <c r="E78" s="160"/>
      <c r="F78" s="163"/>
      <c r="G78" s="399"/>
      <c r="H78" s="495"/>
      <c r="I78" s="507"/>
      <c r="J78" s="167"/>
      <c r="K78" s="167"/>
    </row>
    <row r="79" spans="1:20" ht="31.5">
      <c r="A79" s="22" t="s">
        <v>651</v>
      </c>
      <c r="B79" s="21" t="s">
        <v>652</v>
      </c>
      <c r="C79" s="22" t="s">
        <v>18</v>
      </c>
      <c r="D79" s="130">
        <v>20</v>
      </c>
      <c r="E79" s="21"/>
      <c r="F79" s="82"/>
      <c r="G79" s="392"/>
      <c r="H79" s="460"/>
      <c r="I79" s="352">
        <f t="shared" si="3"/>
        <v>0</v>
      </c>
      <c r="J79" s="121">
        <f t="shared" si="0"/>
        <v>0</v>
      </c>
      <c r="K79" s="121">
        <f t="shared" si="1"/>
        <v>0</v>
      </c>
    </row>
    <row r="80" spans="1:20" ht="31.5">
      <c r="A80" s="22" t="s">
        <v>653</v>
      </c>
      <c r="B80" s="21" t="s">
        <v>652</v>
      </c>
      <c r="C80" s="22" t="s">
        <v>18</v>
      </c>
      <c r="D80" s="130">
        <v>20</v>
      </c>
      <c r="E80" s="21"/>
      <c r="F80" s="82"/>
      <c r="G80" s="392"/>
      <c r="H80" s="460"/>
      <c r="I80" s="352">
        <f t="shared" si="3"/>
        <v>0</v>
      </c>
      <c r="J80" s="121">
        <f t="shared" si="0"/>
        <v>0</v>
      </c>
      <c r="K80" s="121">
        <f t="shared" si="1"/>
        <v>0</v>
      </c>
    </row>
    <row r="81" spans="1:11">
      <c r="A81" s="27" t="s">
        <v>650</v>
      </c>
      <c r="B81" s="26"/>
      <c r="C81" s="27"/>
      <c r="D81" s="165"/>
      <c r="E81" s="26"/>
      <c r="F81" s="166"/>
      <c r="G81" s="354"/>
      <c r="H81" s="476"/>
      <c r="I81" s="352"/>
      <c r="J81" s="69">
        <f>SUM(J79:J80)</f>
        <v>0</v>
      </c>
      <c r="K81" s="69">
        <f>SUM(K79:K80)</f>
        <v>0</v>
      </c>
    </row>
    <row r="82" spans="1:11">
      <c r="A82" s="159" t="s">
        <v>873</v>
      </c>
      <c r="B82" s="160"/>
      <c r="C82" s="161"/>
      <c r="D82" s="162"/>
      <c r="E82" s="160"/>
      <c r="F82" s="163"/>
      <c r="G82" s="399"/>
      <c r="H82" s="495"/>
      <c r="I82" s="507"/>
      <c r="J82" s="167"/>
      <c r="K82" s="167"/>
    </row>
    <row r="83" spans="1:11" ht="63">
      <c r="A83" s="22" t="s">
        <v>655</v>
      </c>
      <c r="B83" s="21" t="s">
        <v>781</v>
      </c>
      <c r="C83" s="22" t="s">
        <v>18</v>
      </c>
      <c r="D83" s="130">
        <v>20</v>
      </c>
      <c r="E83" s="21"/>
      <c r="F83" s="82"/>
      <c r="G83" s="406"/>
      <c r="H83" s="421"/>
      <c r="I83" s="352">
        <f t="shared" si="3"/>
        <v>0</v>
      </c>
      <c r="J83" s="121">
        <f t="shared" si="0"/>
        <v>0</v>
      </c>
      <c r="K83" s="121">
        <f t="shared" si="1"/>
        <v>0</v>
      </c>
    </row>
    <row r="84" spans="1:11">
      <c r="A84" s="27" t="s">
        <v>654</v>
      </c>
      <c r="B84" s="26"/>
      <c r="C84" s="27"/>
      <c r="D84" s="165"/>
      <c r="E84" s="26"/>
      <c r="F84" s="166"/>
      <c r="G84" s="354"/>
      <c r="H84" s="476"/>
      <c r="I84" s="352"/>
      <c r="J84" s="69">
        <f>SUM(J83)</f>
        <v>0</v>
      </c>
      <c r="K84" s="69">
        <f>SUM(K83)</f>
        <v>0</v>
      </c>
    </row>
    <row r="85" spans="1:11">
      <c r="A85" s="159" t="s">
        <v>874</v>
      </c>
      <c r="B85" s="160"/>
      <c r="C85" s="161"/>
      <c r="D85" s="162"/>
      <c r="E85" s="160"/>
      <c r="F85" s="163"/>
      <c r="G85" s="399"/>
      <c r="H85" s="495"/>
      <c r="I85" s="507"/>
      <c r="J85" s="167"/>
      <c r="K85" s="167"/>
    </row>
    <row r="86" spans="1:11" ht="63">
      <c r="A86" s="21" t="s">
        <v>657</v>
      </c>
      <c r="B86" s="21" t="s">
        <v>780</v>
      </c>
      <c r="C86" s="22" t="s">
        <v>18</v>
      </c>
      <c r="D86" s="130">
        <v>1300</v>
      </c>
      <c r="E86" s="21"/>
      <c r="F86" s="82"/>
      <c r="G86" s="406"/>
      <c r="H86" s="429"/>
      <c r="I86" s="352">
        <f t="shared" si="3"/>
        <v>0</v>
      </c>
      <c r="J86" s="121">
        <f t="shared" si="0"/>
        <v>0</v>
      </c>
      <c r="K86" s="121">
        <f t="shared" si="1"/>
        <v>0</v>
      </c>
    </row>
    <row r="87" spans="1:11">
      <c r="A87" s="27" t="s">
        <v>656</v>
      </c>
      <c r="B87" s="21"/>
      <c r="C87" s="22"/>
      <c r="D87" s="130"/>
      <c r="E87" s="21"/>
      <c r="F87" s="82"/>
      <c r="G87" s="309"/>
      <c r="H87" s="430"/>
      <c r="I87" s="352"/>
      <c r="J87" s="69">
        <f>SUM(J86)</f>
        <v>0</v>
      </c>
      <c r="K87" s="69">
        <f>SUM(K86)</f>
        <v>0</v>
      </c>
    </row>
    <row r="88" spans="1:11">
      <c r="A88" s="159" t="s">
        <v>875</v>
      </c>
      <c r="B88" s="160"/>
      <c r="C88" s="161"/>
      <c r="D88" s="162"/>
      <c r="E88" s="160"/>
      <c r="F88" s="163"/>
      <c r="G88" s="399"/>
      <c r="H88" s="495"/>
      <c r="I88" s="507"/>
      <c r="J88" s="167"/>
      <c r="K88" s="167"/>
    </row>
    <row r="89" spans="1:11" ht="208.5" customHeight="1">
      <c r="A89" s="21" t="s">
        <v>779</v>
      </c>
      <c r="B89" s="21" t="s">
        <v>659</v>
      </c>
      <c r="C89" s="22" t="s">
        <v>18</v>
      </c>
      <c r="D89" s="130">
        <v>540</v>
      </c>
      <c r="E89" s="21"/>
      <c r="F89" s="82"/>
      <c r="G89" s="360"/>
      <c r="H89" s="458"/>
      <c r="I89" s="352">
        <f t="shared" si="3"/>
        <v>0</v>
      </c>
      <c r="J89" s="121">
        <f t="shared" si="0"/>
        <v>0</v>
      </c>
      <c r="K89" s="121">
        <f t="shared" si="1"/>
        <v>0</v>
      </c>
    </row>
    <row r="90" spans="1:11" ht="220.5" customHeight="1">
      <c r="A90" s="21" t="s">
        <v>778</v>
      </c>
      <c r="B90" s="21" t="s">
        <v>660</v>
      </c>
      <c r="C90" s="22" t="s">
        <v>18</v>
      </c>
      <c r="D90" s="130">
        <v>1400</v>
      </c>
      <c r="E90" s="21"/>
      <c r="F90" s="82"/>
      <c r="G90" s="355"/>
      <c r="H90" s="455"/>
      <c r="I90" s="352">
        <f t="shared" si="3"/>
        <v>0</v>
      </c>
      <c r="J90" s="121">
        <f t="shared" si="0"/>
        <v>0</v>
      </c>
      <c r="K90" s="121">
        <f t="shared" si="1"/>
        <v>0</v>
      </c>
    </row>
    <row r="91" spans="1:11" ht="211.5" customHeight="1">
      <c r="A91" s="21" t="s">
        <v>777</v>
      </c>
      <c r="B91" s="21" t="s">
        <v>661</v>
      </c>
      <c r="C91" s="22" t="s">
        <v>18</v>
      </c>
      <c r="D91" s="130">
        <v>600</v>
      </c>
      <c r="E91" s="21"/>
      <c r="F91" s="82"/>
      <c r="G91" s="355"/>
      <c r="H91" s="455"/>
      <c r="I91" s="352">
        <f t="shared" si="3"/>
        <v>0</v>
      </c>
      <c r="J91" s="121">
        <f t="shared" si="0"/>
        <v>0</v>
      </c>
      <c r="K91" s="121">
        <f t="shared" si="1"/>
        <v>0</v>
      </c>
    </row>
    <row r="92" spans="1:11">
      <c r="A92" s="27" t="s">
        <v>658</v>
      </c>
      <c r="B92" s="21"/>
      <c r="C92" s="22"/>
      <c r="D92" s="130"/>
      <c r="E92" s="21"/>
      <c r="F92" s="82"/>
      <c r="G92" s="309"/>
      <c r="H92" s="430"/>
      <c r="I92" s="352"/>
      <c r="J92" s="69">
        <f>SUM(J89:J91)</f>
        <v>0</v>
      </c>
      <c r="K92" s="69">
        <f>SUM(K89:K91)</f>
        <v>0</v>
      </c>
    </row>
    <row r="93" spans="1:11" ht="16.5" thickBot="1">
      <c r="A93" s="159" t="s">
        <v>876</v>
      </c>
      <c r="B93" s="160"/>
      <c r="C93" s="161"/>
      <c r="D93" s="162"/>
      <c r="E93" s="160"/>
      <c r="F93" s="163"/>
      <c r="G93" s="399"/>
      <c r="H93" s="495"/>
      <c r="I93" s="507"/>
      <c r="J93" s="167"/>
      <c r="K93" s="167"/>
    </row>
    <row r="94" spans="1:11" ht="158.25" customHeight="1">
      <c r="A94" s="21" t="s">
        <v>663</v>
      </c>
      <c r="B94" s="21" t="s">
        <v>664</v>
      </c>
      <c r="C94" s="22" t="s">
        <v>18</v>
      </c>
      <c r="D94" s="130">
        <v>1000</v>
      </c>
      <c r="E94" s="21"/>
      <c r="F94" s="82"/>
      <c r="G94" s="407"/>
      <c r="H94" s="504"/>
      <c r="I94" s="352">
        <f t="shared" si="3"/>
        <v>0</v>
      </c>
      <c r="J94" s="121">
        <f t="shared" si="0"/>
        <v>0</v>
      </c>
      <c r="K94" s="121">
        <f t="shared" si="1"/>
        <v>0</v>
      </c>
    </row>
    <row r="95" spans="1:11" ht="159" customHeight="1">
      <c r="A95" s="21" t="s">
        <v>665</v>
      </c>
      <c r="B95" s="21" t="s">
        <v>666</v>
      </c>
      <c r="C95" s="22" t="s">
        <v>18</v>
      </c>
      <c r="D95" s="130">
        <v>900</v>
      </c>
      <c r="E95" s="21"/>
      <c r="F95" s="82"/>
      <c r="G95" s="355"/>
      <c r="H95" s="455"/>
      <c r="I95" s="352">
        <f t="shared" si="3"/>
        <v>0</v>
      </c>
      <c r="J95" s="121">
        <f t="shared" si="0"/>
        <v>0</v>
      </c>
      <c r="K95" s="121">
        <f t="shared" si="1"/>
        <v>0</v>
      </c>
    </row>
    <row r="96" spans="1:11">
      <c r="A96" s="27" t="s">
        <v>662</v>
      </c>
      <c r="B96" s="26"/>
      <c r="C96" s="27"/>
      <c r="D96" s="165"/>
      <c r="E96" s="26"/>
      <c r="F96" s="166"/>
      <c r="G96" s="354"/>
      <c r="H96" s="476"/>
      <c r="I96" s="352"/>
      <c r="J96" s="69">
        <f>SUM(J94:J95)</f>
        <v>0</v>
      </c>
      <c r="K96" s="69">
        <f>SUM(K94:K95)</f>
        <v>0</v>
      </c>
    </row>
    <row r="97" spans="1:11">
      <c r="A97" s="159" t="s">
        <v>877</v>
      </c>
      <c r="B97" s="160"/>
      <c r="C97" s="161"/>
      <c r="D97" s="162"/>
      <c r="E97" s="160"/>
      <c r="F97" s="163"/>
      <c r="G97" s="399"/>
      <c r="H97" s="495"/>
      <c r="I97" s="507"/>
      <c r="J97" s="167"/>
      <c r="K97" s="167"/>
    </row>
    <row r="98" spans="1:11" ht="47.25">
      <c r="A98" s="21" t="s">
        <v>668</v>
      </c>
      <c r="B98" s="21" t="s">
        <v>669</v>
      </c>
      <c r="C98" s="22" t="s">
        <v>18</v>
      </c>
      <c r="D98" s="130">
        <v>20</v>
      </c>
      <c r="E98" s="21"/>
      <c r="F98" s="82"/>
      <c r="G98" s="392"/>
      <c r="H98" s="485"/>
      <c r="I98" s="352">
        <f t="shared" si="3"/>
        <v>0</v>
      </c>
      <c r="J98" s="121">
        <f t="shared" si="0"/>
        <v>0</v>
      </c>
      <c r="K98" s="121">
        <f t="shared" si="1"/>
        <v>0</v>
      </c>
    </row>
    <row r="99" spans="1:11" ht="95.25" customHeight="1">
      <c r="A99" s="21" t="s">
        <v>670</v>
      </c>
      <c r="B99" s="21" t="s">
        <v>671</v>
      </c>
      <c r="C99" s="22" t="s">
        <v>18</v>
      </c>
      <c r="D99" s="130">
        <v>500</v>
      </c>
      <c r="E99" s="21"/>
      <c r="F99" s="82"/>
      <c r="G99" s="351"/>
      <c r="H99" s="460"/>
      <c r="I99" s="352">
        <f t="shared" si="3"/>
        <v>0</v>
      </c>
      <c r="J99" s="121">
        <f t="shared" si="0"/>
        <v>0</v>
      </c>
      <c r="K99" s="121">
        <f t="shared" si="1"/>
        <v>0</v>
      </c>
    </row>
    <row r="100" spans="1:11">
      <c r="A100" s="27" t="s">
        <v>667</v>
      </c>
      <c r="B100" s="26"/>
      <c r="C100" s="27"/>
      <c r="D100" s="165"/>
      <c r="E100" s="26"/>
      <c r="F100" s="166"/>
      <c r="G100" s="354"/>
      <c r="H100" s="476"/>
      <c r="I100" s="352"/>
      <c r="J100" s="69">
        <f>SUM(J98:J99)</f>
        <v>0</v>
      </c>
      <c r="K100" s="69">
        <f>SUM(K98:K99)</f>
        <v>0</v>
      </c>
    </row>
    <row r="101" spans="1:11">
      <c r="A101" s="159" t="s">
        <v>878</v>
      </c>
      <c r="B101" s="160"/>
      <c r="C101" s="161"/>
      <c r="D101" s="162"/>
      <c r="E101" s="160"/>
      <c r="F101" s="163"/>
      <c r="G101" s="399"/>
      <c r="H101" s="495"/>
      <c r="I101" s="507"/>
      <c r="J101" s="167"/>
      <c r="K101" s="167"/>
    </row>
    <row r="102" spans="1:11" ht="129" customHeight="1">
      <c r="A102" s="21" t="s">
        <v>673</v>
      </c>
      <c r="B102" s="21" t="s">
        <v>674</v>
      </c>
      <c r="C102" s="251" t="s">
        <v>18</v>
      </c>
      <c r="D102" s="279">
        <v>300</v>
      </c>
      <c r="E102" s="21"/>
      <c r="F102" s="82"/>
      <c r="G102" s="392"/>
      <c r="H102" s="485"/>
      <c r="I102" s="352">
        <f>G102+(G102*H102/100)</f>
        <v>0</v>
      </c>
      <c r="J102" s="121">
        <f>D102*G102</f>
        <v>0</v>
      </c>
      <c r="K102" s="121">
        <f>D102*I102</f>
        <v>0</v>
      </c>
    </row>
    <row r="103" spans="1:11" ht="86.25" customHeight="1">
      <c r="A103" s="21" t="s">
        <v>675</v>
      </c>
      <c r="B103" s="21" t="s">
        <v>676</v>
      </c>
      <c r="C103" s="22" t="s">
        <v>18</v>
      </c>
      <c r="D103" s="130">
        <v>10400</v>
      </c>
      <c r="E103" s="21"/>
      <c r="F103" s="82"/>
      <c r="G103" s="355"/>
      <c r="H103" s="455"/>
      <c r="I103" s="352">
        <f>G103+(G103*H103/100)</f>
        <v>0</v>
      </c>
      <c r="J103" s="121">
        <f>D103*G103</f>
        <v>0</v>
      </c>
      <c r="K103" s="121">
        <f>D103*I103</f>
        <v>0</v>
      </c>
    </row>
    <row r="104" spans="1:11">
      <c r="A104" s="27" t="s">
        <v>672</v>
      </c>
      <c r="B104" s="26"/>
      <c r="C104" s="27"/>
      <c r="D104" s="165"/>
      <c r="E104" s="26"/>
      <c r="F104" s="166"/>
      <c r="G104" s="354"/>
      <c r="H104" s="476"/>
      <c r="I104" s="352"/>
      <c r="J104" s="69">
        <f>SUM(J102:J103)</f>
        <v>0</v>
      </c>
      <c r="K104" s="69">
        <f>SUM(K102:K103)</f>
        <v>0</v>
      </c>
    </row>
    <row r="105" spans="1:11">
      <c r="A105" s="159" t="s">
        <v>879</v>
      </c>
      <c r="B105" s="160"/>
      <c r="C105" s="161"/>
      <c r="D105" s="162"/>
      <c r="E105" s="160"/>
      <c r="F105" s="163"/>
      <c r="G105" s="399"/>
      <c r="H105" s="495"/>
      <c r="I105" s="507"/>
      <c r="J105" s="167"/>
      <c r="K105" s="167"/>
    </row>
    <row r="106" spans="1:11" ht="65.25" customHeight="1">
      <c r="A106" s="21" t="s">
        <v>678</v>
      </c>
      <c r="B106" s="21" t="s">
        <v>679</v>
      </c>
      <c r="C106" s="251" t="s">
        <v>18</v>
      </c>
      <c r="D106" s="279">
        <v>4000</v>
      </c>
      <c r="E106" s="21"/>
      <c r="F106" s="82"/>
      <c r="G106" s="363"/>
      <c r="H106" s="421"/>
      <c r="I106" s="352">
        <f>G106+(G106*H106/100)</f>
        <v>0</v>
      </c>
      <c r="J106" s="121">
        <f>D106*G106</f>
        <v>0</v>
      </c>
      <c r="K106" s="121">
        <f>D106*I106</f>
        <v>0</v>
      </c>
    </row>
    <row r="107" spans="1:11">
      <c r="A107" s="27" t="s">
        <v>677</v>
      </c>
      <c r="B107" s="26"/>
      <c r="C107" s="27"/>
      <c r="D107" s="165"/>
      <c r="E107" s="26"/>
      <c r="F107" s="166"/>
      <c r="G107" s="354"/>
      <c r="H107" s="476"/>
      <c r="I107" s="352"/>
      <c r="J107" s="69">
        <f>SUM(J106)</f>
        <v>0</v>
      </c>
      <c r="K107" s="69">
        <f>SUM(K106)</f>
        <v>0</v>
      </c>
    </row>
    <row r="108" spans="1:11">
      <c r="A108" s="159" t="s">
        <v>880</v>
      </c>
      <c r="B108" s="160"/>
      <c r="C108" s="161"/>
      <c r="D108" s="162"/>
      <c r="E108" s="160"/>
      <c r="F108" s="163"/>
      <c r="G108" s="399"/>
      <c r="H108" s="495"/>
      <c r="I108" s="507"/>
      <c r="J108" s="167"/>
      <c r="K108" s="167"/>
    </row>
    <row r="109" spans="1:11" ht="47.25">
      <c r="A109" s="21" t="s">
        <v>678</v>
      </c>
      <c r="B109" s="21" t="s">
        <v>681</v>
      </c>
      <c r="C109" s="22" t="s">
        <v>18</v>
      </c>
      <c r="D109" s="130">
        <v>4000</v>
      </c>
      <c r="E109" s="21"/>
      <c r="F109" s="82"/>
      <c r="G109" s="309"/>
      <c r="H109" s="430"/>
      <c r="I109" s="352">
        <f>G109+(G109*H109/100)</f>
        <v>0</v>
      </c>
      <c r="J109" s="121">
        <f>D109*G109</f>
        <v>0</v>
      </c>
      <c r="K109" s="121">
        <f>D109*I109</f>
        <v>0</v>
      </c>
    </row>
    <row r="110" spans="1:11">
      <c r="A110" s="27" t="s">
        <v>680</v>
      </c>
      <c r="B110" s="26"/>
      <c r="C110" s="27"/>
      <c r="D110" s="165"/>
      <c r="E110" s="26"/>
      <c r="F110" s="166"/>
      <c r="G110" s="354"/>
      <c r="H110" s="476"/>
      <c r="I110" s="352"/>
      <c r="J110" s="69">
        <f>SUM(J109)</f>
        <v>0</v>
      </c>
      <c r="K110" s="69">
        <f>SUM(K109)</f>
        <v>0</v>
      </c>
    </row>
    <row r="111" spans="1:11">
      <c r="A111" s="159" t="s">
        <v>881</v>
      </c>
      <c r="B111" s="160"/>
      <c r="C111" s="161"/>
      <c r="D111" s="162"/>
      <c r="E111" s="160"/>
      <c r="F111" s="163"/>
      <c r="G111" s="399"/>
      <c r="H111" s="495"/>
      <c r="I111" s="507"/>
      <c r="J111" s="167"/>
      <c r="K111" s="167"/>
    </row>
    <row r="112" spans="1:11" ht="78.75">
      <c r="A112" s="21" t="s">
        <v>683</v>
      </c>
      <c r="B112" s="21" t="s">
        <v>684</v>
      </c>
      <c r="C112" s="22" t="s">
        <v>18</v>
      </c>
      <c r="D112" s="130">
        <v>200</v>
      </c>
      <c r="E112" s="250"/>
      <c r="F112" s="82"/>
      <c r="G112" s="363"/>
      <c r="H112" s="421"/>
      <c r="I112" s="352">
        <f>G112+(G112*H112/100)</f>
        <v>0</v>
      </c>
      <c r="J112" s="121">
        <f>D112*G112</f>
        <v>0</v>
      </c>
      <c r="K112" s="121">
        <f>D112*I112</f>
        <v>0</v>
      </c>
    </row>
    <row r="113" spans="1:11">
      <c r="A113" s="27" t="s">
        <v>682</v>
      </c>
      <c r="B113" s="26"/>
      <c r="C113" s="27"/>
      <c r="D113" s="165"/>
      <c r="E113" s="26"/>
      <c r="F113" s="166"/>
      <c r="G113" s="354"/>
      <c r="H113" s="476"/>
      <c r="I113" s="352"/>
      <c r="J113" s="69">
        <f>SUM(J112)</f>
        <v>0</v>
      </c>
      <c r="K113" s="69">
        <f>SUM(K112)</f>
        <v>0</v>
      </c>
    </row>
    <row r="114" spans="1:11">
      <c r="A114" s="159" t="s">
        <v>882</v>
      </c>
      <c r="B114" s="160"/>
      <c r="C114" s="161"/>
      <c r="D114" s="162"/>
      <c r="E114" s="160"/>
      <c r="F114" s="163"/>
      <c r="G114" s="399"/>
      <c r="H114" s="495"/>
      <c r="I114" s="507"/>
      <c r="J114" s="167"/>
      <c r="K114" s="167"/>
    </row>
    <row r="115" spans="1:11" ht="252">
      <c r="A115" s="22"/>
      <c r="B115" s="21" t="s">
        <v>686</v>
      </c>
      <c r="C115" s="22"/>
      <c r="D115" s="130"/>
      <c r="E115" s="21"/>
      <c r="F115" s="82"/>
      <c r="G115" s="309"/>
      <c r="H115" s="430"/>
      <c r="I115" s="352"/>
      <c r="J115" s="121"/>
      <c r="K115" s="121"/>
    </row>
    <row r="116" spans="1:11">
      <c r="A116" s="21" t="s">
        <v>687</v>
      </c>
      <c r="B116" s="21"/>
      <c r="C116" s="22" t="s">
        <v>18</v>
      </c>
      <c r="D116" s="130">
        <v>100</v>
      </c>
      <c r="E116" s="21"/>
      <c r="F116" s="82"/>
      <c r="G116" s="355"/>
      <c r="H116" s="455"/>
      <c r="I116" s="352">
        <f>G116+(G116*H116/100)</f>
        <v>0</v>
      </c>
      <c r="J116" s="121">
        <f>D116*G116</f>
        <v>0</v>
      </c>
      <c r="K116" s="121">
        <f>D116*I116</f>
        <v>0</v>
      </c>
    </row>
    <row r="117" spans="1:11">
      <c r="A117" s="21" t="s">
        <v>688</v>
      </c>
      <c r="B117" s="21"/>
      <c r="C117" s="22" t="s">
        <v>18</v>
      </c>
      <c r="D117" s="130">
        <v>100</v>
      </c>
      <c r="E117" s="21"/>
      <c r="F117" s="82"/>
      <c r="G117" s="355"/>
      <c r="H117" s="455"/>
      <c r="I117" s="352">
        <f>G117+(G117*H117/100)</f>
        <v>0</v>
      </c>
      <c r="J117" s="121">
        <f>D117*G117</f>
        <v>0</v>
      </c>
      <c r="K117" s="121">
        <f>D117*I117</f>
        <v>0</v>
      </c>
    </row>
    <row r="118" spans="1:11">
      <c r="A118" s="21" t="s">
        <v>689</v>
      </c>
      <c r="B118" s="21"/>
      <c r="C118" s="22" t="s">
        <v>18</v>
      </c>
      <c r="D118" s="130">
        <v>100</v>
      </c>
      <c r="E118" s="21"/>
      <c r="F118" s="82"/>
      <c r="G118" s="355"/>
      <c r="H118" s="455"/>
      <c r="I118" s="352">
        <f>G118+(G118*H118/100)</f>
        <v>0</v>
      </c>
      <c r="J118" s="121">
        <f>D118*G118</f>
        <v>0</v>
      </c>
      <c r="K118" s="121">
        <f>D118*I118</f>
        <v>0</v>
      </c>
    </row>
    <row r="119" spans="1:11">
      <c r="A119" s="21" t="s">
        <v>690</v>
      </c>
      <c r="B119" s="21"/>
      <c r="C119" s="22" t="s">
        <v>18</v>
      </c>
      <c r="D119" s="130">
        <v>500</v>
      </c>
      <c r="E119" s="21"/>
      <c r="F119" s="82"/>
      <c r="G119" s="355"/>
      <c r="H119" s="455"/>
      <c r="I119" s="352">
        <f>G119+(G119*H119/100)</f>
        <v>0</v>
      </c>
      <c r="J119" s="121">
        <f>D119*G119</f>
        <v>0</v>
      </c>
      <c r="K119" s="121">
        <f>D119*I119</f>
        <v>0</v>
      </c>
    </row>
    <row r="120" spans="1:11">
      <c r="A120" s="21" t="s">
        <v>691</v>
      </c>
      <c r="B120" s="21"/>
      <c r="C120" s="22" t="s">
        <v>18</v>
      </c>
      <c r="D120" s="130">
        <v>100</v>
      </c>
      <c r="E120" s="21"/>
      <c r="F120" s="82"/>
      <c r="G120" s="355"/>
      <c r="H120" s="455"/>
      <c r="I120" s="352">
        <f>G120+(G120*H120/100)</f>
        <v>0</v>
      </c>
      <c r="J120" s="121">
        <f>D120*G120</f>
        <v>0</v>
      </c>
      <c r="K120" s="121">
        <f>D120*I120</f>
        <v>0</v>
      </c>
    </row>
    <row r="121" spans="1:11">
      <c r="A121" s="27" t="s">
        <v>883</v>
      </c>
      <c r="B121" s="26"/>
      <c r="C121" s="27"/>
      <c r="D121" s="165"/>
      <c r="E121" s="26"/>
      <c r="F121" s="166"/>
      <c r="G121" s="354"/>
      <c r="H121" s="476"/>
      <c r="I121" s="352"/>
      <c r="J121" s="69">
        <f>SUM(J116:J120)</f>
        <v>0</v>
      </c>
      <c r="K121" s="69">
        <f>SUM(K116:K120)</f>
        <v>0</v>
      </c>
    </row>
    <row r="122" spans="1:11">
      <c r="A122" s="159" t="s">
        <v>884</v>
      </c>
      <c r="B122" s="160"/>
      <c r="C122" s="161"/>
      <c r="D122" s="162"/>
      <c r="E122" s="160"/>
      <c r="F122" s="163"/>
      <c r="G122" s="399"/>
      <c r="H122" s="495"/>
      <c r="I122" s="507"/>
      <c r="J122" s="167"/>
      <c r="K122" s="167"/>
    </row>
    <row r="123" spans="1:11" ht="78.75">
      <c r="A123" s="250" t="s">
        <v>806</v>
      </c>
      <c r="B123" s="250" t="s">
        <v>693</v>
      </c>
      <c r="C123" s="251" t="s">
        <v>18</v>
      </c>
      <c r="D123" s="279">
        <v>20</v>
      </c>
      <c r="E123" s="250"/>
      <c r="F123" s="82"/>
      <c r="G123" s="309"/>
      <c r="H123" s="430"/>
      <c r="I123" s="352">
        <f>G123+(G123*H123/100)</f>
        <v>0</v>
      </c>
      <c r="J123" s="121">
        <f>D123*G123</f>
        <v>0</v>
      </c>
      <c r="K123" s="121">
        <f>D123*I123</f>
        <v>0</v>
      </c>
    </row>
    <row r="124" spans="1:11" ht="129" customHeight="1">
      <c r="A124" s="250" t="s">
        <v>847</v>
      </c>
      <c r="B124" s="250" t="s">
        <v>848</v>
      </c>
      <c r="C124" s="251" t="s">
        <v>18</v>
      </c>
      <c r="D124" s="279">
        <v>300</v>
      </c>
      <c r="E124" s="250"/>
      <c r="F124" s="82"/>
      <c r="G124" s="309"/>
      <c r="H124" s="430"/>
      <c r="I124" s="352">
        <f>G124+(G124*H124/100)</f>
        <v>0</v>
      </c>
      <c r="J124" s="121">
        <f>D124*G124</f>
        <v>0</v>
      </c>
      <c r="K124" s="121">
        <f>D124*I124</f>
        <v>0</v>
      </c>
    </row>
    <row r="125" spans="1:11">
      <c r="A125" s="27" t="s">
        <v>685</v>
      </c>
      <c r="B125" s="26"/>
      <c r="C125" s="27"/>
      <c r="D125" s="165"/>
      <c r="E125" s="26"/>
      <c r="F125" s="166"/>
      <c r="G125" s="354"/>
      <c r="H125" s="476"/>
      <c r="I125" s="352"/>
      <c r="J125" s="69">
        <f>SUM(J123:J124)</f>
        <v>0</v>
      </c>
      <c r="K125" s="69">
        <f>SUM(K123:K124)</f>
        <v>0</v>
      </c>
    </row>
    <row r="126" spans="1:11">
      <c r="A126" s="159" t="s">
        <v>885</v>
      </c>
      <c r="B126" s="160"/>
      <c r="C126" s="161"/>
      <c r="D126" s="162"/>
      <c r="E126" s="160"/>
      <c r="F126" s="163"/>
      <c r="G126" s="399"/>
      <c r="H126" s="495"/>
      <c r="I126" s="507"/>
      <c r="J126" s="167"/>
      <c r="K126" s="167"/>
    </row>
    <row r="127" spans="1:11" ht="31.5">
      <c r="A127" s="21" t="s">
        <v>695</v>
      </c>
      <c r="B127" s="21" t="s">
        <v>696</v>
      </c>
      <c r="C127" s="22" t="s">
        <v>18</v>
      </c>
      <c r="D127" s="130">
        <v>1000</v>
      </c>
      <c r="E127" s="21"/>
      <c r="F127" s="82"/>
      <c r="G127" s="309"/>
      <c r="H127" s="430"/>
      <c r="I127" s="352">
        <f>G127+(G127*H127/100)</f>
        <v>0</v>
      </c>
      <c r="J127" s="121">
        <f>D127*G127</f>
        <v>0</v>
      </c>
      <c r="K127" s="121">
        <f>D127*I127</f>
        <v>0</v>
      </c>
    </row>
    <row r="128" spans="1:11">
      <c r="A128" s="27" t="s">
        <v>692</v>
      </c>
      <c r="B128" s="26"/>
      <c r="C128" s="27"/>
      <c r="D128" s="165"/>
      <c r="E128" s="26"/>
      <c r="F128" s="166"/>
      <c r="G128" s="354"/>
      <c r="H128" s="476"/>
      <c r="I128" s="352"/>
      <c r="J128" s="69">
        <f>SUM(J127)</f>
        <v>0</v>
      </c>
      <c r="K128" s="69">
        <f>SUM(K127)</f>
        <v>0</v>
      </c>
    </row>
    <row r="129" spans="1:11">
      <c r="A129" s="159" t="s">
        <v>886</v>
      </c>
      <c r="B129" s="160"/>
      <c r="C129" s="161"/>
      <c r="D129" s="162"/>
      <c r="E129" s="160"/>
      <c r="F129" s="163"/>
      <c r="G129" s="399"/>
      <c r="H129" s="495"/>
      <c r="I129" s="507"/>
      <c r="J129" s="167"/>
      <c r="K129" s="167"/>
    </row>
    <row r="130" spans="1:11" ht="78.75">
      <c r="A130" s="21" t="s">
        <v>698</v>
      </c>
      <c r="B130" s="21" t="s">
        <v>699</v>
      </c>
      <c r="C130" s="22" t="s">
        <v>18</v>
      </c>
      <c r="D130" s="130">
        <v>5600</v>
      </c>
      <c r="E130" s="21"/>
      <c r="F130" s="82"/>
      <c r="G130" s="309"/>
      <c r="H130" s="430"/>
      <c r="I130" s="352">
        <f>G130+(G130*H130/100)</f>
        <v>0</v>
      </c>
      <c r="J130" s="121">
        <f>D130*G130</f>
        <v>0</v>
      </c>
      <c r="K130" s="121">
        <f>D130*I130</f>
        <v>0</v>
      </c>
    </row>
    <row r="131" spans="1:11">
      <c r="A131" s="27" t="s">
        <v>694</v>
      </c>
      <c r="B131" s="26"/>
      <c r="C131" s="27"/>
      <c r="D131" s="165"/>
      <c r="E131" s="26"/>
      <c r="F131" s="166"/>
      <c r="G131" s="354"/>
      <c r="H131" s="476"/>
      <c r="I131" s="352"/>
      <c r="J131" s="69">
        <f>SUM(J130)</f>
        <v>0</v>
      </c>
      <c r="K131" s="69">
        <f>SUM(K130)</f>
        <v>0</v>
      </c>
    </row>
    <row r="132" spans="1:11">
      <c r="A132" s="159" t="s">
        <v>887</v>
      </c>
      <c r="B132" s="160"/>
      <c r="C132" s="161"/>
      <c r="D132" s="162"/>
      <c r="E132" s="160"/>
      <c r="F132" s="163"/>
      <c r="G132" s="399"/>
      <c r="H132" s="495"/>
      <c r="I132" s="507"/>
      <c r="J132" s="167"/>
      <c r="K132" s="167"/>
    </row>
    <row r="133" spans="1:11" ht="63">
      <c r="A133" s="21" t="s">
        <v>700</v>
      </c>
      <c r="B133" s="21" t="s">
        <v>701</v>
      </c>
      <c r="C133" s="22" t="s">
        <v>18</v>
      </c>
      <c r="D133" s="130">
        <v>5000</v>
      </c>
      <c r="E133" s="21"/>
      <c r="F133" s="82"/>
      <c r="G133" s="392"/>
      <c r="H133" s="485"/>
      <c r="I133" s="352">
        <f>G133+(G133*H133/100)</f>
        <v>0</v>
      </c>
      <c r="J133" s="121">
        <f>D133*G133</f>
        <v>0</v>
      </c>
      <c r="K133" s="121">
        <f>D133*I133</f>
        <v>0</v>
      </c>
    </row>
    <row r="134" spans="1:11">
      <c r="A134" s="27" t="s">
        <v>888</v>
      </c>
      <c r="B134" s="26"/>
      <c r="C134" s="27"/>
      <c r="D134" s="165"/>
      <c r="E134" s="26"/>
      <c r="F134" s="166"/>
      <c r="G134" s="354"/>
      <c r="H134" s="476"/>
      <c r="I134" s="352"/>
      <c r="J134" s="69">
        <f>SUM(J133)</f>
        <v>0</v>
      </c>
      <c r="K134" s="69">
        <f>SUM(K133)</f>
        <v>0</v>
      </c>
    </row>
    <row r="135" spans="1:11">
      <c r="A135" s="159" t="s">
        <v>889</v>
      </c>
      <c r="B135" s="160"/>
      <c r="C135" s="161"/>
      <c r="D135" s="162"/>
      <c r="E135" s="160"/>
      <c r="F135" s="163"/>
      <c r="G135" s="399"/>
      <c r="H135" s="495"/>
      <c r="I135" s="507"/>
      <c r="J135" s="167"/>
      <c r="K135" s="167"/>
    </row>
    <row r="136" spans="1:11" ht="63">
      <c r="A136" s="21" t="s">
        <v>703</v>
      </c>
      <c r="B136" s="21" t="s">
        <v>704</v>
      </c>
      <c r="C136" s="22" t="s">
        <v>18</v>
      </c>
      <c r="D136" s="130">
        <v>200</v>
      </c>
      <c r="E136" s="21"/>
      <c r="F136" s="82"/>
      <c r="G136" s="392"/>
      <c r="H136" s="421"/>
      <c r="I136" s="352">
        <f>G136+(G136*H136/100)</f>
        <v>0</v>
      </c>
      <c r="J136" s="121">
        <f>D136*G136</f>
        <v>0</v>
      </c>
      <c r="K136" s="121">
        <f>D136*I136</f>
        <v>0</v>
      </c>
    </row>
    <row r="137" spans="1:11" ht="63">
      <c r="A137" s="21" t="s">
        <v>705</v>
      </c>
      <c r="B137" s="21" t="s">
        <v>706</v>
      </c>
      <c r="C137" s="22" t="s">
        <v>18</v>
      </c>
      <c r="D137" s="130">
        <v>400</v>
      </c>
      <c r="E137" s="21"/>
      <c r="F137" s="82"/>
      <c r="G137" s="392"/>
      <c r="H137" s="421"/>
      <c r="I137" s="352">
        <f>G137+(G137*H137/100)</f>
        <v>0</v>
      </c>
      <c r="J137" s="121">
        <f>D137*G137</f>
        <v>0</v>
      </c>
      <c r="K137" s="121">
        <f>D137*I137</f>
        <v>0</v>
      </c>
    </row>
    <row r="138" spans="1:11">
      <c r="A138" s="27" t="s">
        <v>697</v>
      </c>
      <c r="B138" s="26"/>
      <c r="C138" s="27"/>
      <c r="D138" s="165"/>
      <c r="E138" s="26"/>
      <c r="F138" s="166"/>
      <c r="G138" s="354"/>
      <c r="H138" s="476"/>
      <c r="I138" s="352"/>
      <c r="J138" s="69">
        <f>SUM(J136:J137)</f>
        <v>0</v>
      </c>
      <c r="K138" s="69">
        <f>SUM(K136:K137)</f>
        <v>0</v>
      </c>
    </row>
    <row r="139" spans="1:11">
      <c r="A139" s="159" t="s">
        <v>890</v>
      </c>
      <c r="B139" s="160"/>
      <c r="C139" s="161"/>
      <c r="D139" s="162"/>
      <c r="E139" s="160"/>
      <c r="F139" s="163"/>
      <c r="G139" s="399"/>
      <c r="H139" s="495"/>
      <c r="I139" s="507"/>
      <c r="J139" s="167"/>
      <c r="K139" s="167"/>
    </row>
    <row r="140" spans="1:11" ht="94.5">
      <c r="A140" s="21" t="s">
        <v>708</v>
      </c>
      <c r="B140" s="21" t="s">
        <v>849</v>
      </c>
      <c r="C140" s="22" t="s">
        <v>18</v>
      </c>
      <c r="D140" s="130">
        <v>60</v>
      </c>
      <c r="E140" s="21"/>
      <c r="F140" s="82"/>
      <c r="G140" s="309"/>
      <c r="H140" s="430"/>
      <c r="I140" s="352">
        <f t="shared" ref="I140:I177" si="4">G140+(G140*H140/100)</f>
        <v>0</v>
      </c>
      <c r="J140" s="121">
        <f t="shared" ref="J140:J180" si="5">D140*G140</f>
        <v>0</v>
      </c>
      <c r="K140" s="121">
        <f t="shared" ref="K140:K180" si="6">D140*I140</f>
        <v>0</v>
      </c>
    </row>
    <row r="141" spans="1:11" ht="110.25">
      <c r="A141" s="21" t="s">
        <v>709</v>
      </c>
      <c r="B141" s="21" t="s">
        <v>850</v>
      </c>
      <c r="C141" s="22" t="s">
        <v>18</v>
      </c>
      <c r="D141" s="279">
        <v>240</v>
      </c>
      <c r="E141" s="21"/>
      <c r="F141" s="82"/>
      <c r="G141" s="351"/>
      <c r="H141" s="460"/>
      <c r="I141" s="352">
        <f t="shared" si="4"/>
        <v>0</v>
      </c>
      <c r="J141" s="121">
        <f t="shared" si="5"/>
        <v>0</v>
      </c>
      <c r="K141" s="121">
        <f t="shared" si="6"/>
        <v>0</v>
      </c>
    </row>
    <row r="142" spans="1:11">
      <c r="A142" s="27" t="s">
        <v>702</v>
      </c>
      <c r="B142" s="26"/>
      <c r="C142" s="27"/>
      <c r="D142" s="165"/>
      <c r="E142" s="26"/>
      <c r="F142" s="166"/>
      <c r="G142" s="354"/>
      <c r="H142" s="476"/>
      <c r="I142" s="352"/>
      <c r="J142" s="69">
        <f>SUM(J140:J141)</f>
        <v>0</v>
      </c>
      <c r="K142" s="69">
        <f>SUM(K140:K141)</f>
        <v>0</v>
      </c>
    </row>
    <row r="143" spans="1:11">
      <c r="A143" s="159" t="s">
        <v>891</v>
      </c>
      <c r="B143" s="160"/>
      <c r="C143" s="161"/>
      <c r="D143" s="162"/>
      <c r="E143" s="160"/>
      <c r="F143" s="163"/>
      <c r="G143" s="399"/>
      <c r="H143" s="495"/>
      <c r="I143" s="507"/>
      <c r="J143" s="167"/>
      <c r="K143" s="167"/>
    </row>
    <row r="144" spans="1:11" ht="47.25">
      <c r="A144" s="22" t="s">
        <v>711</v>
      </c>
      <c r="B144" s="21" t="s">
        <v>712</v>
      </c>
      <c r="C144" s="22" t="s">
        <v>18</v>
      </c>
      <c r="D144" s="130">
        <v>2600</v>
      </c>
      <c r="E144" s="21"/>
      <c r="F144" s="82"/>
      <c r="G144" s="309"/>
      <c r="H144" s="430"/>
      <c r="I144" s="352">
        <f t="shared" si="4"/>
        <v>0</v>
      </c>
      <c r="J144" s="121">
        <f t="shared" si="5"/>
        <v>0</v>
      </c>
      <c r="K144" s="121">
        <f t="shared" si="6"/>
        <v>0</v>
      </c>
    </row>
    <row r="145" spans="1:11" ht="45" customHeight="1">
      <c r="A145" s="21" t="s">
        <v>713</v>
      </c>
      <c r="B145" s="21" t="s">
        <v>714</v>
      </c>
      <c r="C145" s="22" t="s">
        <v>18</v>
      </c>
      <c r="D145" s="130">
        <v>1800</v>
      </c>
      <c r="E145" s="21"/>
      <c r="F145" s="82"/>
      <c r="G145" s="360"/>
      <c r="H145" s="458"/>
      <c r="I145" s="352">
        <f t="shared" si="4"/>
        <v>0</v>
      </c>
      <c r="J145" s="121">
        <f t="shared" si="5"/>
        <v>0</v>
      </c>
      <c r="K145" s="121">
        <f t="shared" si="6"/>
        <v>0</v>
      </c>
    </row>
    <row r="146" spans="1:11">
      <c r="A146" s="27" t="s">
        <v>707</v>
      </c>
      <c r="B146" s="26"/>
      <c r="C146" s="27"/>
      <c r="D146" s="165"/>
      <c r="E146" s="26"/>
      <c r="F146" s="166"/>
      <c r="G146" s="354"/>
      <c r="H146" s="476"/>
      <c r="I146" s="352"/>
      <c r="J146" s="69">
        <f>SUM(J144:J145)</f>
        <v>0</v>
      </c>
      <c r="K146" s="69">
        <f>SUM(K144:K145)</f>
        <v>0</v>
      </c>
    </row>
    <row r="147" spans="1:11">
      <c r="A147" s="159" t="s">
        <v>892</v>
      </c>
      <c r="B147" s="160"/>
      <c r="C147" s="161"/>
      <c r="D147" s="162"/>
      <c r="E147" s="160"/>
      <c r="F147" s="163"/>
      <c r="G147" s="399"/>
      <c r="H147" s="495"/>
      <c r="I147" s="507"/>
      <c r="J147" s="167"/>
      <c r="K147" s="167"/>
    </row>
    <row r="148" spans="1:11" ht="31.5">
      <c r="A148" s="22" t="s">
        <v>716</v>
      </c>
      <c r="B148" s="21" t="s">
        <v>717</v>
      </c>
      <c r="C148" s="22" t="s">
        <v>18</v>
      </c>
      <c r="D148" s="279">
        <v>8000</v>
      </c>
      <c r="E148" s="21"/>
      <c r="F148" s="82"/>
      <c r="G148" s="309"/>
      <c r="H148" s="430"/>
      <c r="I148" s="352">
        <f t="shared" si="4"/>
        <v>0</v>
      </c>
      <c r="J148" s="121">
        <f t="shared" si="5"/>
        <v>0</v>
      </c>
      <c r="K148" s="121">
        <f t="shared" si="6"/>
        <v>0</v>
      </c>
    </row>
    <row r="149" spans="1:11">
      <c r="A149" s="27" t="s">
        <v>710</v>
      </c>
      <c r="B149" s="26"/>
      <c r="C149" s="27"/>
      <c r="D149" s="165"/>
      <c r="E149" s="26"/>
      <c r="F149" s="166"/>
      <c r="G149" s="354"/>
      <c r="H149" s="476"/>
      <c r="I149" s="352"/>
      <c r="J149" s="69">
        <f>SUM(J148)</f>
        <v>0</v>
      </c>
      <c r="K149" s="69">
        <f>SUM(K148)</f>
        <v>0</v>
      </c>
    </row>
    <row r="150" spans="1:11">
      <c r="A150" s="159" t="s">
        <v>893</v>
      </c>
      <c r="B150" s="160"/>
      <c r="C150" s="161"/>
      <c r="D150" s="162"/>
      <c r="E150" s="160"/>
      <c r="F150" s="163"/>
      <c r="G150" s="399"/>
      <c r="H150" s="495"/>
      <c r="I150" s="507"/>
      <c r="J150" s="167"/>
      <c r="K150" s="167"/>
    </row>
    <row r="151" spans="1:11" ht="31.5">
      <c r="A151" s="21" t="s">
        <v>719</v>
      </c>
      <c r="B151" s="21" t="s">
        <v>720</v>
      </c>
      <c r="C151" s="22" t="s">
        <v>18</v>
      </c>
      <c r="D151" s="130">
        <v>20</v>
      </c>
      <c r="E151" s="21"/>
      <c r="F151" s="82"/>
      <c r="G151" s="309"/>
      <c r="H151" s="430"/>
      <c r="I151" s="352">
        <f t="shared" si="4"/>
        <v>0</v>
      </c>
      <c r="J151" s="121">
        <f t="shared" si="5"/>
        <v>0</v>
      </c>
      <c r="K151" s="121">
        <f t="shared" si="6"/>
        <v>0</v>
      </c>
    </row>
    <row r="152" spans="1:11">
      <c r="A152" s="27" t="s">
        <v>715</v>
      </c>
      <c r="B152" s="26"/>
      <c r="C152" s="27"/>
      <c r="D152" s="165"/>
      <c r="E152" s="26"/>
      <c r="F152" s="166"/>
      <c r="G152" s="354"/>
      <c r="H152" s="476"/>
      <c r="I152" s="352"/>
      <c r="J152" s="69">
        <f>SUM(J151)</f>
        <v>0</v>
      </c>
      <c r="K152" s="69">
        <f>SUM(K151)</f>
        <v>0</v>
      </c>
    </row>
    <row r="153" spans="1:11">
      <c r="A153" s="159" t="s">
        <v>894</v>
      </c>
      <c r="B153" s="160"/>
      <c r="C153" s="161"/>
      <c r="D153" s="162"/>
      <c r="E153" s="160"/>
      <c r="F153" s="163"/>
      <c r="G153" s="399"/>
      <c r="H153" s="495"/>
      <c r="I153" s="507"/>
      <c r="J153" s="167"/>
      <c r="K153" s="167"/>
    </row>
    <row r="154" spans="1:11" ht="63">
      <c r="A154" s="21" t="s">
        <v>722</v>
      </c>
      <c r="B154" s="21" t="s">
        <v>723</v>
      </c>
      <c r="C154" s="22" t="s">
        <v>18</v>
      </c>
      <c r="D154" s="130">
        <v>20</v>
      </c>
      <c r="E154" s="21"/>
      <c r="F154" s="82"/>
      <c r="G154" s="309"/>
      <c r="H154" s="430"/>
      <c r="I154" s="352">
        <f t="shared" si="4"/>
        <v>0</v>
      </c>
      <c r="J154" s="121">
        <f t="shared" si="5"/>
        <v>0</v>
      </c>
      <c r="K154" s="121">
        <f t="shared" si="6"/>
        <v>0</v>
      </c>
    </row>
    <row r="155" spans="1:11" ht="63">
      <c r="A155" s="21" t="s">
        <v>724</v>
      </c>
      <c r="B155" s="21" t="s">
        <v>725</v>
      </c>
      <c r="C155" s="22" t="s">
        <v>18</v>
      </c>
      <c r="D155" s="130">
        <v>20</v>
      </c>
      <c r="E155" s="21"/>
      <c r="F155" s="82"/>
      <c r="G155" s="351"/>
      <c r="H155" s="460"/>
      <c r="I155" s="352">
        <f t="shared" si="4"/>
        <v>0</v>
      </c>
      <c r="J155" s="121">
        <f t="shared" si="5"/>
        <v>0</v>
      </c>
      <c r="K155" s="121">
        <f t="shared" si="6"/>
        <v>0</v>
      </c>
    </row>
    <row r="156" spans="1:11">
      <c r="A156" s="27" t="s">
        <v>718</v>
      </c>
      <c r="B156" s="26"/>
      <c r="C156" s="27"/>
      <c r="D156" s="165"/>
      <c r="E156" s="26"/>
      <c r="F156" s="166"/>
      <c r="G156" s="354"/>
      <c r="H156" s="476"/>
      <c r="I156" s="352"/>
      <c r="J156" s="69">
        <f>SUM(J154:J155)</f>
        <v>0</v>
      </c>
      <c r="K156" s="69">
        <f>SUM(K154:K155)</f>
        <v>0</v>
      </c>
    </row>
    <row r="157" spans="1:11">
      <c r="A157" s="159" t="s">
        <v>895</v>
      </c>
      <c r="B157" s="172"/>
      <c r="C157" s="159"/>
      <c r="D157" s="173"/>
      <c r="E157" s="160"/>
      <c r="F157" s="163"/>
      <c r="G157" s="399"/>
      <c r="H157" s="495"/>
      <c r="I157" s="507"/>
      <c r="J157" s="167"/>
      <c r="K157" s="167"/>
    </row>
    <row r="158" spans="1:11">
      <c r="A158" s="21" t="s">
        <v>727</v>
      </c>
      <c r="B158" s="21"/>
      <c r="C158" s="22" t="s">
        <v>18</v>
      </c>
      <c r="D158" s="130">
        <v>20</v>
      </c>
      <c r="E158" s="21"/>
      <c r="F158" s="82"/>
      <c r="G158" s="309"/>
      <c r="H158" s="430"/>
      <c r="I158" s="352">
        <f t="shared" si="4"/>
        <v>0</v>
      </c>
      <c r="J158" s="121">
        <f t="shared" si="5"/>
        <v>0</v>
      </c>
      <c r="K158" s="121">
        <f t="shared" si="6"/>
        <v>0</v>
      </c>
    </row>
    <row r="159" spans="1:11">
      <c r="A159" s="21" t="s">
        <v>728</v>
      </c>
      <c r="B159" s="21"/>
      <c r="C159" s="22" t="s">
        <v>18</v>
      </c>
      <c r="D159" s="130">
        <v>20</v>
      </c>
      <c r="E159" s="21"/>
      <c r="F159" s="82"/>
      <c r="G159" s="309"/>
      <c r="H159" s="430"/>
      <c r="I159" s="352">
        <f t="shared" si="4"/>
        <v>0</v>
      </c>
      <c r="J159" s="121">
        <f t="shared" si="5"/>
        <v>0</v>
      </c>
      <c r="K159" s="121">
        <f t="shared" si="6"/>
        <v>0</v>
      </c>
    </row>
    <row r="160" spans="1:11" ht="251.25" customHeight="1">
      <c r="A160" s="21"/>
      <c r="B160" s="21" t="s">
        <v>852</v>
      </c>
      <c r="C160" s="22"/>
      <c r="D160" s="130"/>
      <c r="E160" s="21"/>
      <c r="F160" s="82"/>
      <c r="G160" s="309"/>
      <c r="H160" s="430"/>
      <c r="I160" s="352"/>
      <c r="J160" s="121"/>
      <c r="K160" s="121"/>
    </row>
    <row r="161" spans="1:11" ht="31.5">
      <c r="A161" s="71" t="s">
        <v>729</v>
      </c>
      <c r="B161" s="71" t="s">
        <v>730</v>
      </c>
      <c r="C161" s="80" t="s">
        <v>18</v>
      </c>
      <c r="D161" s="130">
        <v>1120</v>
      </c>
      <c r="E161" s="21"/>
      <c r="F161" s="82"/>
      <c r="G161" s="351"/>
      <c r="H161" s="460"/>
      <c r="I161" s="352">
        <f t="shared" si="4"/>
        <v>0</v>
      </c>
      <c r="J161" s="121">
        <f t="shared" si="5"/>
        <v>0</v>
      </c>
      <c r="K161" s="121">
        <f t="shared" si="6"/>
        <v>0</v>
      </c>
    </row>
    <row r="162" spans="1:11" ht="31.5">
      <c r="A162" s="71" t="s">
        <v>731</v>
      </c>
      <c r="B162" s="71" t="s">
        <v>732</v>
      </c>
      <c r="C162" s="80" t="s">
        <v>18</v>
      </c>
      <c r="D162" s="130">
        <v>1200</v>
      </c>
      <c r="E162" s="21"/>
      <c r="F162" s="82"/>
      <c r="G162" s="351"/>
      <c r="H162" s="460"/>
      <c r="I162" s="352">
        <f t="shared" si="4"/>
        <v>0</v>
      </c>
      <c r="J162" s="121">
        <f t="shared" si="5"/>
        <v>0</v>
      </c>
      <c r="K162" s="121">
        <f t="shared" si="6"/>
        <v>0</v>
      </c>
    </row>
    <row r="163" spans="1:11">
      <c r="A163" s="27" t="s">
        <v>721</v>
      </c>
      <c r="B163" s="26"/>
      <c r="C163" s="27"/>
      <c r="D163" s="165"/>
      <c r="E163" s="26"/>
      <c r="F163" s="166"/>
      <c r="G163" s="354"/>
      <c r="H163" s="476"/>
      <c r="I163" s="352"/>
      <c r="J163" s="69">
        <f>SUM(J158:J162)</f>
        <v>0</v>
      </c>
      <c r="K163" s="69">
        <f>SUM(K158:K162)</f>
        <v>0</v>
      </c>
    </row>
    <row r="164" spans="1:11">
      <c r="A164" s="159" t="s">
        <v>896</v>
      </c>
      <c r="B164" s="172"/>
      <c r="C164" s="159"/>
      <c r="D164" s="173"/>
      <c r="E164" s="160"/>
      <c r="F164" s="163"/>
      <c r="G164" s="399"/>
      <c r="H164" s="495"/>
      <c r="I164" s="507"/>
      <c r="J164" s="167"/>
      <c r="K164" s="167"/>
    </row>
    <row r="165" spans="1:11">
      <c r="A165" s="21" t="s">
        <v>734</v>
      </c>
      <c r="B165" s="21"/>
      <c r="C165" s="22" t="s">
        <v>18</v>
      </c>
      <c r="D165" s="130">
        <v>20</v>
      </c>
      <c r="E165" s="21"/>
      <c r="F165" s="82"/>
      <c r="G165" s="309"/>
      <c r="H165" s="430"/>
      <c r="I165" s="352">
        <f t="shared" si="4"/>
        <v>0</v>
      </c>
      <c r="J165" s="121">
        <f t="shared" si="5"/>
        <v>0</v>
      </c>
      <c r="K165" s="121">
        <f t="shared" si="6"/>
        <v>0</v>
      </c>
    </row>
    <row r="166" spans="1:11" ht="259.5" customHeight="1">
      <c r="A166" s="21"/>
      <c r="B166" s="21" t="s">
        <v>851</v>
      </c>
      <c r="C166" s="22"/>
      <c r="D166" s="130"/>
      <c r="E166" s="21"/>
      <c r="F166" s="110"/>
      <c r="G166" s="309"/>
      <c r="H166" s="430"/>
      <c r="I166" s="352"/>
      <c r="J166" s="121"/>
      <c r="K166" s="121"/>
    </row>
    <row r="167" spans="1:11" ht="31.5">
      <c r="A167" s="71" t="s">
        <v>735</v>
      </c>
      <c r="B167" s="71" t="s">
        <v>736</v>
      </c>
      <c r="C167" s="80" t="s">
        <v>18</v>
      </c>
      <c r="D167" s="130">
        <v>1100</v>
      </c>
      <c r="E167" s="21"/>
      <c r="F167" s="82"/>
      <c r="G167" s="351"/>
      <c r="H167" s="460"/>
      <c r="I167" s="352">
        <f t="shared" si="4"/>
        <v>0</v>
      </c>
      <c r="J167" s="121">
        <f t="shared" si="5"/>
        <v>0</v>
      </c>
      <c r="K167" s="121">
        <f t="shared" si="6"/>
        <v>0</v>
      </c>
    </row>
    <row r="168" spans="1:11">
      <c r="A168" s="27" t="s">
        <v>726</v>
      </c>
      <c r="B168" s="26"/>
      <c r="C168" s="27"/>
      <c r="D168" s="165"/>
      <c r="E168" s="26"/>
      <c r="F168" s="166"/>
      <c r="G168" s="354"/>
      <c r="H168" s="476"/>
      <c r="I168" s="352"/>
      <c r="J168" s="69">
        <f>SUM(J165:J167)</f>
        <v>0</v>
      </c>
      <c r="K168" s="69">
        <f>SUM(K165:K167)</f>
        <v>0</v>
      </c>
    </row>
    <row r="169" spans="1:11">
      <c r="A169" s="159" t="s">
        <v>897</v>
      </c>
      <c r="B169" s="174"/>
      <c r="C169" s="159"/>
      <c r="D169" s="173"/>
      <c r="E169" s="160"/>
      <c r="F169" s="163"/>
      <c r="G169" s="399"/>
      <c r="H169" s="495"/>
      <c r="I169" s="507"/>
      <c r="J169" s="167"/>
      <c r="K169" s="167"/>
    </row>
    <row r="170" spans="1:11" ht="176.25" customHeight="1">
      <c r="A170" s="21" t="s">
        <v>739</v>
      </c>
      <c r="B170" s="71" t="s">
        <v>740</v>
      </c>
      <c r="C170" s="22" t="s">
        <v>18</v>
      </c>
      <c r="D170" s="130">
        <v>50</v>
      </c>
      <c r="E170" s="21"/>
      <c r="F170" s="82"/>
      <c r="G170" s="371"/>
      <c r="H170" s="420"/>
      <c r="I170" s="352">
        <f t="shared" si="4"/>
        <v>0</v>
      </c>
      <c r="J170" s="121">
        <f t="shared" si="5"/>
        <v>0</v>
      </c>
      <c r="K170" s="121">
        <f t="shared" si="6"/>
        <v>0</v>
      </c>
    </row>
    <row r="171" spans="1:11">
      <c r="A171" s="27" t="s">
        <v>733</v>
      </c>
      <c r="B171" s="26"/>
      <c r="C171" s="27"/>
      <c r="D171" s="165"/>
      <c r="E171" s="26"/>
      <c r="F171" s="166"/>
      <c r="G171" s="354"/>
      <c r="H171" s="476"/>
      <c r="I171" s="352"/>
      <c r="J171" s="69">
        <f>SUM(J170)</f>
        <v>0</v>
      </c>
      <c r="K171" s="69">
        <f>SUM(K170)</f>
        <v>0</v>
      </c>
    </row>
    <row r="172" spans="1:11">
      <c r="A172" s="159" t="s">
        <v>898</v>
      </c>
      <c r="B172" s="160"/>
      <c r="C172" s="161"/>
      <c r="D172" s="162"/>
      <c r="E172" s="160"/>
      <c r="F172" s="163"/>
      <c r="G172" s="399"/>
      <c r="H172" s="495"/>
      <c r="I172" s="507"/>
      <c r="J172" s="167"/>
      <c r="K172" s="167"/>
    </row>
    <row r="173" spans="1:11" ht="63">
      <c r="A173" s="21" t="s">
        <v>742</v>
      </c>
      <c r="B173" s="21" t="s">
        <v>743</v>
      </c>
      <c r="C173" s="22"/>
      <c r="D173" s="130"/>
      <c r="E173" s="21"/>
      <c r="F173" s="82"/>
      <c r="G173" s="309"/>
      <c r="H173" s="430"/>
      <c r="I173" s="352">
        <f t="shared" si="4"/>
        <v>0</v>
      </c>
      <c r="J173" s="121">
        <f t="shared" si="5"/>
        <v>0</v>
      </c>
      <c r="K173" s="121">
        <f t="shared" si="6"/>
        <v>0</v>
      </c>
    </row>
    <row r="174" spans="1:11">
      <c r="A174" s="21" t="s">
        <v>744</v>
      </c>
      <c r="B174" s="21"/>
      <c r="C174" s="22" t="s">
        <v>18</v>
      </c>
      <c r="D174" s="130">
        <v>5000</v>
      </c>
      <c r="E174" s="21"/>
      <c r="F174" s="82"/>
      <c r="G174" s="392"/>
      <c r="H174" s="485"/>
      <c r="I174" s="352">
        <f t="shared" si="4"/>
        <v>0</v>
      </c>
      <c r="J174" s="121">
        <f t="shared" si="5"/>
        <v>0</v>
      </c>
      <c r="K174" s="121">
        <f t="shared" si="6"/>
        <v>0</v>
      </c>
    </row>
    <row r="175" spans="1:11">
      <c r="A175" s="21" t="s">
        <v>745</v>
      </c>
      <c r="B175" s="21"/>
      <c r="C175" s="22" t="s">
        <v>18</v>
      </c>
      <c r="D175" s="130">
        <v>600</v>
      </c>
      <c r="E175" s="21"/>
      <c r="F175" s="82"/>
      <c r="G175" s="351"/>
      <c r="H175" s="460"/>
      <c r="I175" s="352">
        <f t="shared" si="4"/>
        <v>0</v>
      </c>
      <c r="J175" s="121">
        <f t="shared" si="5"/>
        <v>0</v>
      </c>
      <c r="K175" s="121">
        <f t="shared" si="6"/>
        <v>0</v>
      </c>
    </row>
    <row r="176" spans="1:11">
      <c r="A176" s="21" t="s">
        <v>746</v>
      </c>
      <c r="B176" s="21"/>
      <c r="C176" s="22" t="s">
        <v>18</v>
      </c>
      <c r="D176" s="130">
        <v>200</v>
      </c>
      <c r="E176" s="21"/>
      <c r="F176" s="82"/>
      <c r="G176" s="351"/>
      <c r="H176" s="460"/>
      <c r="I176" s="352">
        <f t="shared" si="4"/>
        <v>0</v>
      </c>
      <c r="J176" s="121">
        <f t="shared" si="5"/>
        <v>0</v>
      </c>
      <c r="K176" s="121">
        <f t="shared" si="6"/>
        <v>0</v>
      </c>
    </row>
    <row r="177" spans="1:11">
      <c r="A177" s="21" t="s">
        <v>747</v>
      </c>
      <c r="B177" s="21"/>
      <c r="C177" s="22" t="s">
        <v>18</v>
      </c>
      <c r="D177" s="130">
        <v>180</v>
      </c>
      <c r="E177" s="21"/>
      <c r="F177" s="110"/>
      <c r="G177" s="351"/>
      <c r="H177" s="505"/>
      <c r="I177" s="352">
        <f t="shared" si="4"/>
        <v>0</v>
      </c>
      <c r="J177" s="121">
        <f t="shared" si="5"/>
        <v>0</v>
      </c>
      <c r="K177" s="121">
        <f t="shared" si="6"/>
        <v>0</v>
      </c>
    </row>
    <row r="178" spans="1:11">
      <c r="A178" s="27" t="s">
        <v>737</v>
      </c>
      <c r="B178" s="21"/>
      <c r="C178" s="22"/>
      <c r="D178" s="130"/>
      <c r="E178" s="21"/>
      <c r="F178" s="82"/>
      <c r="G178" s="309"/>
      <c r="H178" s="430"/>
      <c r="I178" s="352"/>
      <c r="J178" s="69">
        <f>SUM(J173:J177)</f>
        <v>0</v>
      </c>
      <c r="K178" s="69">
        <f>SUM(K173:K177)</f>
        <v>0</v>
      </c>
    </row>
    <row r="179" spans="1:11">
      <c r="A179" s="159" t="s">
        <v>899</v>
      </c>
      <c r="B179" s="160"/>
      <c r="C179" s="161"/>
      <c r="D179" s="162"/>
      <c r="E179" s="160"/>
      <c r="F179" s="163"/>
      <c r="G179" s="399"/>
      <c r="H179" s="495"/>
      <c r="I179" s="507"/>
      <c r="J179" s="167"/>
      <c r="K179" s="167"/>
    </row>
    <row r="180" spans="1:11" ht="60.75" customHeight="1">
      <c r="A180" s="21" t="s">
        <v>749</v>
      </c>
      <c r="B180" s="21" t="s">
        <v>743</v>
      </c>
      <c r="C180" s="22" t="s">
        <v>18</v>
      </c>
      <c r="D180" s="130">
        <v>20</v>
      </c>
      <c r="E180" s="21"/>
      <c r="F180" s="110"/>
      <c r="G180" s="371"/>
      <c r="H180" s="420"/>
      <c r="I180" s="352">
        <f>G180+(G180*H180/100)</f>
        <v>0</v>
      </c>
      <c r="J180" s="121">
        <f t="shared" si="5"/>
        <v>0</v>
      </c>
      <c r="K180" s="121">
        <f t="shared" si="6"/>
        <v>0</v>
      </c>
    </row>
    <row r="181" spans="1:11" ht="87.75" customHeight="1">
      <c r="A181" s="21" t="s">
        <v>750</v>
      </c>
      <c r="B181" s="21" t="s">
        <v>743</v>
      </c>
      <c r="C181" s="22" t="s">
        <v>18</v>
      </c>
      <c r="D181" s="130">
        <v>20</v>
      </c>
      <c r="E181" s="21"/>
      <c r="F181" s="110"/>
      <c r="G181" s="371"/>
      <c r="H181" s="420"/>
      <c r="I181" s="352">
        <f>G181+(G181*H181/100)</f>
        <v>0</v>
      </c>
      <c r="J181" s="121">
        <f>D181*G181</f>
        <v>0</v>
      </c>
      <c r="K181" s="121">
        <f>D181*I181</f>
        <v>0</v>
      </c>
    </row>
    <row r="182" spans="1:11">
      <c r="A182" s="27" t="s">
        <v>900</v>
      </c>
      <c r="B182" s="21"/>
      <c r="C182" s="22"/>
      <c r="D182" s="130"/>
      <c r="E182" s="21"/>
      <c r="F182" s="82"/>
      <c r="G182" s="309"/>
      <c r="H182" s="430"/>
      <c r="I182" s="352"/>
      <c r="J182" s="69">
        <f>SUM(J180:J181)</f>
        <v>0</v>
      </c>
      <c r="K182" s="69">
        <f>SUM(K180:K181)</f>
        <v>0</v>
      </c>
    </row>
    <row r="183" spans="1:11">
      <c r="A183" s="159" t="s">
        <v>901</v>
      </c>
      <c r="B183" s="160"/>
      <c r="C183" s="161"/>
      <c r="D183" s="162"/>
      <c r="E183" s="160"/>
      <c r="F183" s="163"/>
      <c r="G183" s="399"/>
      <c r="H183" s="495"/>
      <c r="I183" s="507"/>
      <c r="J183" s="167"/>
      <c r="K183" s="167"/>
    </row>
    <row r="184" spans="1:11" ht="156.75" customHeight="1">
      <c r="A184" s="21" t="s">
        <v>752</v>
      </c>
      <c r="B184" s="21" t="s">
        <v>753</v>
      </c>
      <c r="C184" s="22" t="s">
        <v>18</v>
      </c>
      <c r="D184" s="279">
        <v>2000</v>
      </c>
      <c r="E184" s="21"/>
      <c r="F184" s="82"/>
      <c r="G184" s="360"/>
      <c r="H184" s="458"/>
      <c r="I184" s="352">
        <f>G184+(G184*H184/100)</f>
        <v>0</v>
      </c>
      <c r="J184" s="121">
        <f>D184*G184</f>
        <v>0</v>
      </c>
      <c r="K184" s="121">
        <f>D184*I184</f>
        <v>0</v>
      </c>
    </row>
    <row r="185" spans="1:11">
      <c r="A185" s="27" t="s">
        <v>741</v>
      </c>
      <c r="B185" s="26"/>
      <c r="C185" s="27"/>
      <c r="D185" s="165"/>
      <c r="E185" s="26"/>
      <c r="F185" s="166"/>
      <c r="G185" s="354"/>
      <c r="H185" s="476"/>
      <c r="I185" s="352"/>
      <c r="J185" s="69">
        <f>SUM(J184)</f>
        <v>0</v>
      </c>
      <c r="K185" s="69">
        <f>SUM(K184)</f>
        <v>0</v>
      </c>
    </row>
    <row r="186" spans="1:11">
      <c r="A186" s="159" t="s">
        <v>902</v>
      </c>
      <c r="B186" s="160"/>
      <c r="C186" s="161"/>
      <c r="D186" s="162"/>
      <c r="E186" s="160"/>
      <c r="F186" s="163"/>
      <c r="G186" s="399"/>
      <c r="H186" s="495"/>
      <c r="I186" s="507"/>
      <c r="J186" s="167"/>
      <c r="K186" s="167"/>
    </row>
    <row r="187" spans="1:11" ht="128.25" customHeight="1">
      <c r="A187" s="21" t="s">
        <v>755</v>
      </c>
      <c r="B187" s="21" t="s">
        <v>756</v>
      </c>
      <c r="C187" s="22" t="s">
        <v>18</v>
      </c>
      <c r="D187" s="130">
        <v>50</v>
      </c>
      <c r="E187" s="21"/>
      <c r="F187" s="82"/>
      <c r="G187" s="408"/>
      <c r="H187" s="506"/>
      <c r="I187" s="352">
        <f>G187+(G187*H187/100)</f>
        <v>0</v>
      </c>
      <c r="J187" s="121">
        <f>D187*G187</f>
        <v>0</v>
      </c>
      <c r="K187" s="121">
        <f>D187*I187</f>
        <v>0</v>
      </c>
    </row>
    <row r="188" spans="1:11">
      <c r="A188" s="27" t="s">
        <v>748</v>
      </c>
      <c r="B188" s="26"/>
      <c r="C188" s="27"/>
      <c r="D188" s="165"/>
      <c r="E188" s="26"/>
      <c r="F188" s="166"/>
      <c r="G188" s="354"/>
      <c r="H188" s="476"/>
      <c r="I188" s="352"/>
      <c r="J188" s="69">
        <f>SUM(J187)</f>
        <v>0</v>
      </c>
      <c r="K188" s="69">
        <f>SUM(K187)</f>
        <v>0</v>
      </c>
    </row>
    <row r="189" spans="1:11">
      <c r="A189" s="159" t="s">
        <v>903</v>
      </c>
      <c r="B189" s="160"/>
      <c r="C189" s="161"/>
      <c r="D189" s="162"/>
      <c r="E189" s="160"/>
      <c r="F189" s="163"/>
      <c r="G189" s="399"/>
      <c r="H189" s="495"/>
      <c r="I189" s="507"/>
      <c r="J189" s="167"/>
      <c r="K189" s="167"/>
    </row>
    <row r="190" spans="1:11" ht="241.5" customHeight="1">
      <c r="A190" s="21" t="s">
        <v>757</v>
      </c>
      <c r="B190" s="21" t="s">
        <v>853</v>
      </c>
      <c r="C190" s="22" t="s">
        <v>854</v>
      </c>
      <c r="D190" s="279">
        <v>2880</v>
      </c>
      <c r="E190" s="21"/>
      <c r="F190" s="82"/>
      <c r="G190" s="408"/>
      <c r="H190" s="506"/>
      <c r="I190" s="352">
        <f>G190+(G190*H190/100)</f>
        <v>0</v>
      </c>
      <c r="J190" s="121">
        <f>D190*G190</f>
        <v>0</v>
      </c>
      <c r="K190" s="121">
        <f>D190*I190</f>
        <v>0</v>
      </c>
    </row>
    <row r="191" spans="1:11">
      <c r="A191" s="27" t="s">
        <v>751</v>
      </c>
      <c r="B191" s="26"/>
      <c r="C191" s="27"/>
      <c r="D191" s="165"/>
      <c r="E191" s="26"/>
      <c r="F191" s="166"/>
      <c r="G191" s="354"/>
      <c r="H191" s="476"/>
      <c r="I191" s="352"/>
      <c r="J191" s="69">
        <f>SUM(J190:J190)</f>
        <v>0</v>
      </c>
      <c r="K191" s="69">
        <f>SUM(K190:K190)</f>
        <v>0</v>
      </c>
    </row>
    <row r="192" spans="1:11">
      <c r="A192" s="159" t="s">
        <v>904</v>
      </c>
      <c r="B192" s="160"/>
      <c r="C192" s="161"/>
      <c r="D192" s="162"/>
      <c r="E192" s="160"/>
      <c r="F192" s="163"/>
      <c r="G192" s="399"/>
      <c r="H192" s="495"/>
      <c r="I192" s="507"/>
      <c r="J192" s="167"/>
      <c r="K192" s="167"/>
    </row>
    <row r="193" spans="1:11" ht="63">
      <c r="A193" s="21" t="s">
        <v>759</v>
      </c>
      <c r="B193" s="21" t="s">
        <v>760</v>
      </c>
      <c r="C193" s="22" t="s">
        <v>18</v>
      </c>
      <c r="D193" s="130">
        <v>70</v>
      </c>
      <c r="E193" s="21"/>
      <c r="F193" s="82"/>
      <c r="G193" s="408"/>
      <c r="H193" s="506"/>
      <c r="I193" s="352">
        <f>G193+(G193*H193/100)</f>
        <v>0</v>
      </c>
      <c r="J193" s="121">
        <f>D193*G193</f>
        <v>0</v>
      </c>
      <c r="K193" s="121">
        <f>D193*I193</f>
        <v>0</v>
      </c>
    </row>
    <row r="194" spans="1:11">
      <c r="A194" s="27" t="s">
        <v>754</v>
      </c>
      <c r="B194" s="26"/>
      <c r="C194" s="27"/>
      <c r="D194" s="165"/>
      <c r="E194" s="26"/>
      <c r="F194" s="166"/>
      <c r="G194" s="354"/>
      <c r="H194" s="476"/>
      <c r="I194" s="352"/>
      <c r="J194" s="69">
        <f>SUM(J193)</f>
        <v>0</v>
      </c>
      <c r="K194" s="69">
        <f>SUM(K193)</f>
        <v>0</v>
      </c>
    </row>
    <row r="195" spans="1:11">
      <c r="A195" s="159" t="s">
        <v>905</v>
      </c>
      <c r="B195" s="160"/>
      <c r="C195" s="161"/>
      <c r="D195" s="162"/>
      <c r="E195" s="160"/>
      <c r="F195" s="163"/>
      <c r="G195" s="399"/>
      <c r="H195" s="495"/>
      <c r="I195" s="507"/>
      <c r="J195" s="167"/>
      <c r="K195" s="167"/>
    </row>
    <row r="196" spans="1:11" ht="63">
      <c r="A196" s="21" t="s">
        <v>762</v>
      </c>
      <c r="B196" s="21" t="s">
        <v>763</v>
      </c>
      <c r="C196" s="22" t="s">
        <v>18</v>
      </c>
      <c r="D196" s="130">
        <v>20</v>
      </c>
      <c r="E196" s="21"/>
      <c r="F196" s="82"/>
      <c r="G196" s="408"/>
      <c r="H196" s="506"/>
      <c r="I196" s="352">
        <f>G196+(G196*H196/100)</f>
        <v>0</v>
      </c>
      <c r="J196" s="121">
        <f>D196*G196</f>
        <v>0</v>
      </c>
      <c r="K196" s="121">
        <f>D196*I196</f>
        <v>0</v>
      </c>
    </row>
    <row r="197" spans="1:11">
      <c r="A197" s="27" t="s">
        <v>906</v>
      </c>
      <c r="B197" s="26"/>
      <c r="C197" s="27"/>
      <c r="D197" s="165"/>
      <c r="E197" s="26"/>
      <c r="F197" s="166"/>
      <c r="G197" s="354"/>
      <c r="H197" s="476"/>
      <c r="I197" s="352"/>
      <c r="J197" s="69">
        <f>SUM(J196)</f>
        <v>0</v>
      </c>
      <c r="K197" s="69">
        <f>SUM(K196)</f>
        <v>0</v>
      </c>
    </row>
    <row r="198" spans="1:11">
      <c r="A198" s="159" t="s">
        <v>907</v>
      </c>
      <c r="B198" s="160"/>
      <c r="C198" s="161"/>
      <c r="D198" s="162"/>
      <c r="E198" s="160"/>
      <c r="F198" s="163"/>
      <c r="G198" s="399"/>
      <c r="H198" s="495"/>
      <c r="I198" s="507"/>
      <c r="J198" s="167"/>
      <c r="K198" s="167"/>
    </row>
    <row r="199" spans="1:11" ht="126" customHeight="1">
      <c r="A199" s="21" t="s">
        <v>765</v>
      </c>
      <c r="B199" s="21" t="s">
        <v>766</v>
      </c>
      <c r="C199" s="22" t="s">
        <v>18</v>
      </c>
      <c r="D199" s="130">
        <v>140</v>
      </c>
      <c r="E199" s="21"/>
      <c r="F199" s="82"/>
      <c r="G199" s="408"/>
      <c r="H199" s="506"/>
      <c r="I199" s="352">
        <f>G199+(G199*H199/100)</f>
        <v>0</v>
      </c>
      <c r="J199" s="121">
        <f>D199*G199</f>
        <v>0</v>
      </c>
      <c r="K199" s="121">
        <f>D199*I199</f>
        <v>0</v>
      </c>
    </row>
    <row r="200" spans="1:11">
      <c r="A200" s="27" t="s">
        <v>908</v>
      </c>
      <c r="B200" s="26"/>
      <c r="C200" s="27"/>
      <c r="D200" s="165"/>
      <c r="E200" s="26"/>
      <c r="F200" s="166"/>
      <c r="G200" s="354"/>
      <c r="H200" s="476"/>
      <c r="I200" s="352"/>
      <c r="J200" s="69">
        <f>SUM(J199)</f>
        <v>0</v>
      </c>
      <c r="K200" s="69">
        <f>SUM(K199)</f>
        <v>0</v>
      </c>
    </row>
    <row r="201" spans="1:11">
      <c r="A201" s="159" t="s">
        <v>909</v>
      </c>
      <c r="B201" s="160"/>
      <c r="C201" s="161"/>
      <c r="D201" s="162"/>
      <c r="E201" s="160"/>
      <c r="F201" s="163"/>
      <c r="G201" s="399"/>
      <c r="H201" s="495"/>
      <c r="I201" s="507"/>
      <c r="J201" s="167"/>
      <c r="K201" s="167"/>
    </row>
    <row r="202" spans="1:11" ht="92.25" customHeight="1">
      <c r="A202" s="21" t="s">
        <v>767</v>
      </c>
      <c r="B202" s="21" t="s">
        <v>776</v>
      </c>
      <c r="C202" s="22" t="s">
        <v>18</v>
      </c>
      <c r="D202" s="130">
        <v>200</v>
      </c>
      <c r="E202" s="21"/>
      <c r="F202" s="82"/>
      <c r="G202" s="392"/>
      <c r="H202" s="485"/>
      <c r="I202" s="352">
        <f>G202+(G202*H202/100)</f>
        <v>0</v>
      </c>
      <c r="J202" s="121">
        <f>D202*G202</f>
        <v>0</v>
      </c>
      <c r="K202" s="121">
        <f>D202*I202</f>
        <v>0</v>
      </c>
    </row>
    <row r="203" spans="1:11">
      <c r="A203" s="27" t="s">
        <v>758</v>
      </c>
      <c r="B203" s="26"/>
      <c r="C203" s="27"/>
      <c r="D203" s="165"/>
      <c r="E203" s="26"/>
      <c r="F203" s="166"/>
      <c r="G203" s="354"/>
      <c r="H203" s="476"/>
      <c r="I203" s="352"/>
      <c r="J203" s="69">
        <f>SUM(J202)</f>
        <v>0</v>
      </c>
      <c r="K203" s="69">
        <f>SUM(K202)</f>
        <v>0</v>
      </c>
    </row>
    <row r="204" spans="1:11">
      <c r="A204" s="159" t="s">
        <v>910</v>
      </c>
      <c r="B204" s="160"/>
      <c r="C204" s="161"/>
      <c r="D204" s="162"/>
      <c r="E204" s="160"/>
      <c r="F204" s="163"/>
      <c r="G204" s="399"/>
      <c r="H204" s="495"/>
      <c r="I204" s="507"/>
      <c r="J204" s="167"/>
      <c r="K204" s="167"/>
    </row>
    <row r="205" spans="1:11" ht="145.5" customHeight="1">
      <c r="A205" s="21" t="s">
        <v>769</v>
      </c>
      <c r="B205" s="21" t="s">
        <v>770</v>
      </c>
      <c r="C205" s="22" t="s">
        <v>18</v>
      </c>
      <c r="D205" s="130">
        <v>20</v>
      </c>
      <c r="E205" s="21"/>
      <c r="F205" s="110"/>
      <c r="G205" s="379"/>
      <c r="H205" s="421"/>
      <c r="I205" s="352">
        <f>G205+(G205*H205/100)</f>
        <v>0</v>
      </c>
      <c r="J205" s="121">
        <f>D205*G205</f>
        <v>0</v>
      </c>
      <c r="K205" s="121">
        <f>D205*I205</f>
        <v>0</v>
      </c>
    </row>
    <row r="206" spans="1:11">
      <c r="A206" s="27" t="s">
        <v>761</v>
      </c>
      <c r="B206" s="26"/>
      <c r="C206" s="27"/>
      <c r="D206" s="165"/>
      <c r="E206" s="26"/>
      <c r="F206" s="166"/>
      <c r="G206" s="354"/>
      <c r="H206" s="476"/>
      <c r="I206" s="352"/>
      <c r="J206" s="69">
        <f>SUM(J205)</f>
        <v>0</v>
      </c>
      <c r="K206" s="69">
        <f>SUM(K205)</f>
        <v>0</v>
      </c>
    </row>
    <row r="207" spans="1:11">
      <c r="A207" s="159" t="s">
        <v>911</v>
      </c>
      <c r="B207" s="160"/>
      <c r="C207" s="161"/>
      <c r="D207" s="162"/>
      <c r="E207" s="160"/>
      <c r="F207" s="163"/>
      <c r="G207" s="399"/>
      <c r="H207" s="495"/>
      <c r="I207" s="507"/>
      <c r="J207" s="167"/>
      <c r="K207" s="167"/>
    </row>
    <row r="208" spans="1:11">
      <c r="A208" s="27"/>
      <c r="B208" s="21"/>
      <c r="C208" s="22"/>
      <c r="D208" s="130"/>
      <c r="E208" s="21"/>
      <c r="F208" s="82"/>
      <c r="G208" s="309"/>
      <c r="H208" s="430"/>
      <c r="I208" s="352"/>
      <c r="J208" s="121"/>
      <c r="K208" s="121"/>
    </row>
    <row r="209" spans="1:11" ht="180.75" customHeight="1">
      <c r="A209" s="21" t="s">
        <v>771</v>
      </c>
      <c r="B209" s="21" t="s">
        <v>772</v>
      </c>
      <c r="C209" s="22"/>
      <c r="D209" s="130">
        <v>40</v>
      </c>
      <c r="E209" s="21"/>
      <c r="F209" s="82"/>
      <c r="G209" s="371"/>
      <c r="H209" s="420"/>
      <c r="I209" s="352">
        <f>G209+(G209*H209/100)</f>
        <v>0</v>
      </c>
      <c r="J209" s="121">
        <f>D209*G209</f>
        <v>0</v>
      </c>
      <c r="K209" s="121">
        <f>D209*I209</f>
        <v>0</v>
      </c>
    </row>
    <row r="210" spans="1:11">
      <c r="A210" s="27" t="s">
        <v>912</v>
      </c>
      <c r="B210" s="26"/>
      <c r="C210" s="27"/>
      <c r="D210" s="165"/>
      <c r="E210" s="26"/>
      <c r="F210" s="166"/>
      <c r="G210" s="354"/>
      <c r="H210" s="476"/>
      <c r="I210" s="352"/>
      <c r="J210" s="69">
        <f>SUM(J209)</f>
        <v>0</v>
      </c>
      <c r="K210" s="69">
        <f>SUM(K209)</f>
        <v>0</v>
      </c>
    </row>
    <row r="211" spans="1:11">
      <c r="A211" s="159" t="s">
        <v>913</v>
      </c>
      <c r="B211" s="160"/>
      <c r="C211" s="161"/>
      <c r="D211" s="162"/>
      <c r="E211" s="160"/>
      <c r="F211" s="163"/>
      <c r="G211" s="399"/>
      <c r="H211" s="495"/>
      <c r="I211" s="507"/>
      <c r="J211" s="167"/>
      <c r="K211" s="167"/>
    </row>
    <row r="212" spans="1:11" ht="94.5">
      <c r="A212" s="22" t="s">
        <v>738</v>
      </c>
      <c r="B212" s="21" t="s">
        <v>805</v>
      </c>
      <c r="C212" s="22"/>
      <c r="D212" s="130">
        <v>10400</v>
      </c>
      <c r="E212" s="21"/>
      <c r="F212" s="82"/>
      <c r="G212" s="408"/>
      <c r="H212" s="506"/>
      <c r="I212" s="352">
        <f>G212+(G212*H212/100)</f>
        <v>0</v>
      </c>
      <c r="J212" s="121">
        <f>D212*G212</f>
        <v>0</v>
      </c>
      <c r="K212" s="121">
        <f>D212*I212</f>
        <v>0</v>
      </c>
    </row>
    <row r="213" spans="1:11">
      <c r="A213" s="27" t="s">
        <v>764</v>
      </c>
      <c r="B213" s="26"/>
      <c r="C213" s="27"/>
      <c r="D213" s="165"/>
      <c r="E213" s="26"/>
      <c r="F213" s="166"/>
      <c r="G213" s="354"/>
      <c r="H213" s="476"/>
      <c r="I213" s="352"/>
      <c r="J213" s="69">
        <f>SUM(J212)</f>
        <v>0</v>
      </c>
      <c r="K213" s="69">
        <f>SUM(K212)</f>
        <v>0</v>
      </c>
    </row>
    <row r="214" spans="1:11">
      <c r="A214" s="159" t="s">
        <v>914</v>
      </c>
      <c r="B214" s="160"/>
      <c r="C214" s="161"/>
      <c r="D214" s="162"/>
      <c r="E214" s="160"/>
      <c r="F214" s="163"/>
      <c r="G214" s="399"/>
      <c r="H214" s="495"/>
      <c r="I214" s="507"/>
      <c r="J214" s="167"/>
      <c r="K214" s="167"/>
    </row>
    <row r="215" spans="1:11" ht="31.5">
      <c r="A215" s="22" t="s">
        <v>773</v>
      </c>
      <c r="B215" s="21" t="s">
        <v>774</v>
      </c>
      <c r="C215" s="22"/>
      <c r="D215" s="130">
        <v>260</v>
      </c>
      <c r="E215" s="21"/>
      <c r="F215" s="82"/>
      <c r="G215" s="309"/>
      <c r="H215" s="430"/>
      <c r="I215" s="352">
        <f>G215+(G215*H215/100)</f>
        <v>0</v>
      </c>
      <c r="J215" s="121">
        <f>D215*G215</f>
        <v>0</v>
      </c>
      <c r="K215" s="121">
        <f>D215*I215</f>
        <v>0</v>
      </c>
    </row>
    <row r="216" spans="1:11">
      <c r="A216" s="27" t="s">
        <v>768</v>
      </c>
      <c r="B216" s="26"/>
      <c r="C216" s="27"/>
      <c r="D216" s="165"/>
      <c r="E216" s="26"/>
      <c r="F216" s="166"/>
      <c r="G216" s="354"/>
      <c r="H216" s="476"/>
      <c r="I216" s="354"/>
      <c r="J216" s="30">
        <f>SUM(J215)</f>
        <v>0</v>
      </c>
      <c r="K216" s="30">
        <f>SUM(K215)</f>
        <v>0</v>
      </c>
    </row>
    <row r="217" spans="1:11">
      <c r="A217" s="27" t="s">
        <v>775</v>
      </c>
      <c r="B217" s="26"/>
      <c r="C217" s="27"/>
      <c r="D217" s="147"/>
      <c r="E217" s="71"/>
      <c r="F217" s="129"/>
      <c r="G217" s="354"/>
      <c r="H217" s="388"/>
      <c r="I217" s="354"/>
      <c r="J217" s="374">
        <f>SUM(J216,J213,J210,J206,J203,J200,J197,J194,J191,J188,J185,J182,J178,J171,J168,J163,J156,J152,J149,J146,J142,J138,J134,J131,J128,J125,J121,J113,J110,J107,J104,J100,J96,J92,J87,J84,J81,J77,J73,J51,J48,J43,J39,J36,J33,J29,J23,J19,J16,J13)</f>
        <v>0</v>
      </c>
      <c r="K217" s="30">
        <f>SUM(K216,K213,K210,K206,K203,K200,K197,K194,K191,K188,K185,K182,K178,K171,K168,K163,K156,K152,K149,K146,K142,K138,K134,K131,K128,K125,K121,K113,K110,K107,K104,K100,K96,K92,K87,K84,K81,K77,K73,K51,K48,K43,K39,K36,K33,K29,K23,K19,K16,K13)</f>
        <v>0</v>
      </c>
    </row>
    <row r="219" spans="1:11">
      <c r="I219" s="292"/>
      <c r="J219" s="294"/>
    </row>
    <row r="223" spans="1:11">
      <c r="A223" s="292"/>
      <c r="J223" s="294"/>
      <c r="K223" s="294"/>
    </row>
    <row r="225" spans="1:1">
      <c r="A225" s="292"/>
    </row>
  </sheetData>
  <pageMargins left="0.70866141732283472" right="0.70866141732283472" top="0.74803149606299213" bottom="0.74803149606299213"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6</vt:i4>
      </vt:variant>
    </vt:vector>
  </HeadingPairs>
  <TitlesOfParts>
    <vt:vector size="13" baseType="lpstr">
      <vt:lpstr>NAZIV JN</vt:lpstr>
      <vt:lpstr>SKLOP 1</vt:lpstr>
      <vt:lpstr>SKLOP 2</vt:lpstr>
      <vt:lpstr>SKLOP 3</vt:lpstr>
      <vt:lpstr>SKLOP 4</vt:lpstr>
      <vt:lpstr>SKLOP 5</vt:lpstr>
      <vt:lpstr>SKLOP 6</vt:lpstr>
      <vt:lpstr>'SKLOP 1'!Tiskanje_naslovov</vt:lpstr>
      <vt:lpstr>'SKLOP 2'!Tiskanje_naslovov</vt:lpstr>
      <vt:lpstr>'SKLOP 3'!Tiskanje_naslovov</vt:lpstr>
      <vt:lpstr>'SKLOP 4'!Tiskanje_naslovov</vt:lpstr>
      <vt:lpstr>'SKLOP 5'!Tiskanje_naslovov</vt:lpstr>
      <vt:lpstr>'SKLOP 6'!Tiskanje_naslovov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Oskrbovalna Služba</dc:creator>
  <cp:lastModifiedBy>Oskrbovalna Služba</cp:lastModifiedBy>
  <cp:lastPrinted>2022-08-30T06:08:34Z</cp:lastPrinted>
  <dcterms:created xsi:type="dcterms:W3CDTF">2022-07-14T06:51:29Z</dcterms:created>
  <dcterms:modified xsi:type="dcterms:W3CDTF">2022-09-01T09:56:13Z</dcterms:modified>
</cp:coreProperties>
</file>