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192.168.1.89\os\2022 PRIPOMOČKI ZA ZAŠČITO\"/>
    </mc:Choice>
  </mc:AlternateContent>
  <xr:revisionPtr revIDLastSave="0" documentId="13_ncr:1_{BA11643C-75CA-4F20-8BC4-D4812DCBAFB3}" xr6:coauthVersionLast="47" xr6:coauthVersionMax="47" xr10:uidLastSave="{00000000-0000-0000-0000-000000000000}"/>
  <bookViews>
    <workbookView xWindow="1560" yWindow="1560" windowWidth="19050" windowHeight="14460" tabRatio="440" xr2:uid="{00000000-000D-0000-FFFF-FFFF00000000}"/>
  </bookViews>
  <sheets>
    <sheet name="NAZIV JN" sheetId="1" r:id="rId1"/>
    <sheet name="Sklop 1" sheetId="2" r:id="rId2"/>
    <sheet name="Sklop 2" sheetId="3" r:id="rId3"/>
    <sheet name="Sklop 3" sheetId="4" r:id="rId4"/>
    <sheet name="Sklop 4" sheetId="5" r:id="rId5"/>
  </sheets>
  <externalReferences>
    <externalReference r:id="rId6"/>
  </externalReferences>
  <definedNames>
    <definedName name="_1OLE_LINK1_1">'[1]Sklop 3'!#REF!</definedName>
    <definedName name="_4OLE_LINK1_2">'[1]Sklop 6'!#REF!</definedName>
    <definedName name="_5OLE_LINK1_3">'[1]Sklop 2'!#REF!</definedName>
    <definedName name="OLE_LINK1">#REF!</definedName>
    <definedName name="_xlnm.Print_Titles" localSheetId="1">'Sklop 1'!$10:$10</definedName>
    <definedName name="_xlnm.Print_Titles" localSheetId="2">'Sklop 2'!$9:$9</definedName>
    <definedName name="_xlnm.Print_Titles" localSheetId="3">'Sklop 3'!$9:$9</definedName>
    <definedName name="_xlnm.Print_Titles" localSheetId="4">'Sklop 4'!$9:$9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68" i="5" l="1"/>
  <c r="I17" i="5"/>
  <c r="K17" i="5" s="1"/>
  <c r="J17" i="5"/>
  <c r="J16" i="5"/>
  <c r="I16" i="5"/>
  <c r="K16" i="5" s="1"/>
  <c r="J108" i="4"/>
  <c r="K108" i="4"/>
  <c r="J98" i="4"/>
  <c r="I98" i="4"/>
  <c r="K98" i="4" s="1"/>
  <c r="I76" i="4"/>
  <c r="K76" i="4" s="1"/>
  <c r="J76" i="4"/>
  <c r="J72" i="4"/>
  <c r="I72" i="4"/>
  <c r="K72" i="4" s="1"/>
  <c r="J68" i="4"/>
  <c r="I68" i="4"/>
  <c r="K68" i="4" s="1"/>
  <c r="J60" i="4"/>
  <c r="J59" i="4"/>
  <c r="I60" i="4"/>
  <c r="K60" i="4" s="1"/>
  <c r="I59" i="4"/>
  <c r="K59" i="4" s="1"/>
  <c r="I54" i="4"/>
  <c r="I55" i="4"/>
  <c r="J90" i="3"/>
  <c r="K90" i="3"/>
  <c r="J99" i="2"/>
  <c r="K99" i="2"/>
  <c r="J106" i="4"/>
  <c r="J107" i="4" s="1"/>
  <c r="I106" i="4"/>
  <c r="K106" i="4" s="1"/>
  <c r="K107" i="4" s="1"/>
  <c r="J18" i="5" l="1"/>
  <c r="K18" i="5"/>
  <c r="J98" i="5"/>
  <c r="K73" i="4" l="1"/>
  <c r="J73" i="4"/>
  <c r="J30" i="3"/>
  <c r="J31" i="3" s="1"/>
  <c r="I12" i="2" l="1"/>
  <c r="K12" i="2" s="1"/>
  <c r="K13" i="2" s="1"/>
  <c r="J12" i="2"/>
  <c r="J13" i="2" s="1"/>
  <c r="I16" i="2"/>
  <c r="K16" i="2" s="1"/>
  <c r="K17" i="2" s="1"/>
  <c r="J16" i="2"/>
  <c r="J17" i="2" s="1"/>
  <c r="I20" i="2"/>
  <c r="K20" i="2" s="1"/>
  <c r="K21" i="2" s="1"/>
  <c r="J20" i="2"/>
  <c r="J21" i="2" s="1"/>
  <c r="I25" i="2"/>
  <c r="K25" i="2" s="1"/>
  <c r="K26" i="2" s="1"/>
  <c r="J25" i="2"/>
  <c r="J26" i="2" s="1"/>
  <c r="I29" i="2"/>
  <c r="K29" i="2" s="1"/>
  <c r="K30" i="2" s="1"/>
  <c r="J29" i="2"/>
  <c r="J30" i="2" s="1"/>
  <c r="I33" i="2"/>
  <c r="K33" i="2" s="1"/>
  <c r="J33" i="2"/>
  <c r="I34" i="2"/>
  <c r="K34" i="2" s="1"/>
  <c r="J34" i="2"/>
  <c r="I39" i="2"/>
  <c r="K39" i="2" s="1"/>
  <c r="J39" i="2"/>
  <c r="I40" i="2"/>
  <c r="K40" i="2" s="1"/>
  <c r="J40" i="2"/>
  <c r="I41" i="2"/>
  <c r="K41" i="2" s="1"/>
  <c r="J41" i="2"/>
  <c r="I42" i="2"/>
  <c r="K42" i="2" s="1"/>
  <c r="J42" i="2"/>
  <c r="I43" i="2"/>
  <c r="K43" i="2" s="1"/>
  <c r="J43" i="2"/>
  <c r="I49" i="2"/>
  <c r="K49" i="2" s="1"/>
  <c r="K50" i="2" s="1"/>
  <c r="J49" i="2"/>
  <c r="J50" i="2" s="1"/>
  <c r="I53" i="2"/>
  <c r="K53" i="2" s="1"/>
  <c r="J53" i="2"/>
  <c r="I54" i="2"/>
  <c r="K54" i="2" s="1"/>
  <c r="J54" i="2"/>
  <c r="I59" i="2"/>
  <c r="K59" i="2" s="1"/>
  <c r="J59" i="2"/>
  <c r="I60" i="2"/>
  <c r="K60" i="2" s="1"/>
  <c r="J60" i="2"/>
  <c r="I61" i="2"/>
  <c r="K61" i="2" s="1"/>
  <c r="J61" i="2"/>
  <c r="I62" i="2"/>
  <c r="K62" i="2" s="1"/>
  <c r="J62" i="2"/>
  <c r="I63" i="2"/>
  <c r="K63" i="2" s="1"/>
  <c r="J63" i="2"/>
  <c r="I64" i="2"/>
  <c r="K64" i="2" s="1"/>
  <c r="J64" i="2"/>
  <c r="I69" i="2"/>
  <c r="K69" i="2" s="1"/>
  <c r="J69" i="2"/>
  <c r="I70" i="2"/>
  <c r="K70" i="2" s="1"/>
  <c r="J70" i="2"/>
  <c r="I71" i="2"/>
  <c r="K71" i="2" s="1"/>
  <c r="J71" i="2"/>
  <c r="I72" i="2"/>
  <c r="K72" i="2" s="1"/>
  <c r="J72" i="2"/>
  <c r="I77" i="2"/>
  <c r="K77" i="2" s="1"/>
  <c r="J77" i="2"/>
  <c r="I78" i="2"/>
  <c r="K78" i="2" s="1"/>
  <c r="J78" i="2"/>
  <c r="I79" i="2"/>
  <c r="K79" i="2" s="1"/>
  <c r="J79" i="2"/>
  <c r="I80" i="2"/>
  <c r="K80" i="2" s="1"/>
  <c r="J80" i="2"/>
  <c r="I81" i="2"/>
  <c r="K81" i="2" s="1"/>
  <c r="J81" i="2"/>
  <c r="I82" i="2"/>
  <c r="K82" i="2" s="1"/>
  <c r="J82" i="2"/>
  <c r="I86" i="2"/>
  <c r="K86" i="2" s="1"/>
  <c r="K87" i="2" s="1"/>
  <c r="J86" i="2"/>
  <c r="J87" i="2" s="1"/>
  <c r="I91" i="2"/>
  <c r="K91" i="2" s="1"/>
  <c r="J91" i="2"/>
  <c r="I92" i="2"/>
  <c r="K92" i="2" s="1"/>
  <c r="J92" i="2"/>
  <c r="I96" i="2"/>
  <c r="K96" i="2" s="1"/>
  <c r="K97" i="2" s="1"/>
  <c r="J96" i="2"/>
  <c r="J97" i="2" s="1"/>
  <c r="I12" i="3"/>
  <c r="K12" i="3" s="1"/>
  <c r="J12" i="3"/>
  <c r="I13" i="3"/>
  <c r="K13" i="3" s="1"/>
  <c r="J13" i="3"/>
  <c r="I14" i="3"/>
  <c r="K14" i="3" s="1"/>
  <c r="J14" i="3"/>
  <c r="I18" i="3"/>
  <c r="K18" i="3" s="1"/>
  <c r="K19" i="3" s="1"/>
  <c r="J18" i="3"/>
  <c r="J19" i="3" s="1"/>
  <c r="I22" i="3"/>
  <c r="K22" i="3" s="1"/>
  <c r="K23" i="3" s="1"/>
  <c r="J22" i="3"/>
  <c r="J23" i="3" s="1"/>
  <c r="I26" i="3"/>
  <c r="K26" i="3" s="1"/>
  <c r="K27" i="3" s="1"/>
  <c r="J26" i="3"/>
  <c r="J27" i="3" s="1"/>
  <c r="I30" i="3"/>
  <c r="K30" i="3" s="1"/>
  <c r="K31" i="3" s="1"/>
  <c r="I34" i="3"/>
  <c r="K34" i="3" s="1"/>
  <c r="K35" i="3" s="1"/>
  <c r="J34" i="3"/>
  <c r="J35" i="3" s="1"/>
  <c r="I38" i="3"/>
  <c r="K38" i="3" s="1"/>
  <c r="J38" i="3"/>
  <c r="I39" i="3"/>
  <c r="K39" i="3" s="1"/>
  <c r="J39" i="3"/>
  <c r="I44" i="3"/>
  <c r="K44" i="3" s="1"/>
  <c r="K45" i="3" s="1"/>
  <c r="J44" i="3"/>
  <c r="J45" i="3" s="1"/>
  <c r="I48" i="3"/>
  <c r="K48" i="3" s="1"/>
  <c r="J48" i="3"/>
  <c r="I49" i="3"/>
  <c r="K49" i="3" s="1"/>
  <c r="J49" i="3"/>
  <c r="I50" i="3"/>
  <c r="K50" i="3" s="1"/>
  <c r="J50" i="3"/>
  <c r="I54" i="3"/>
  <c r="K54" i="3" s="1"/>
  <c r="K55" i="3" s="1"/>
  <c r="J54" i="3"/>
  <c r="J55" i="3" s="1"/>
  <c r="I58" i="3"/>
  <c r="K58" i="3" s="1"/>
  <c r="K59" i="3" s="1"/>
  <c r="J58" i="3"/>
  <c r="J59" i="3" s="1"/>
  <c r="I62" i="3"/>
  <c r="K62" i="3" s="1"/>
  <c r="K63" i="3" s="1"/>
  <c r="J62" i="3"/>
  <c r="J63" i="3" s="1"/>
  <c r="I66" i="3"/>
  <c r="K66" i="3" s="1"/>
  <c r="K67" i="3" s="1"/>
  <c r="J66" i="3"/>
  <c r="J67" i="3" s="1"/>
  <c r="I70" i="3"/>
  <c r="K70" i="3" s="1"/>
  <c r="J70" i="3"/>
  <c r="I71" i="3"/>
  <c r="K71" i="3" s="1"/>
  <c r="J71" i="3"/>
  <c r="I75" i="3"/>
  <c r="K75" i="3" s="1"/>
  <c r="J75" i="3"/>
  <c r="I76" i="3"/>
  <c r="K76" i="3" s="1"/>
  <c r="J76" i="3"/>
  <c r="I80" i="3"/>
  <c r="K80" i="3" s="1"/>
  <c r="K81" i="3" s="1"/>
  <c r="J80" i="3"/>
  <c r="J81" i="3" s="1"/>
  <c r="I84" i="3"/>
  <c r="K84" i="3" s="1"/>
  <c r="K85" i="3" s="1"/>
  <c r="J84" i="3"/>
  <c r="J85" i="3" s="1"/>
  <c r="I88" i="3"/>
  <c r="K88" i="3" s="1"/>
  <c r="K89" i="3" s="1"/>
  <c r="J88" i="3"/>
  <c r="J89" i="3" s="1"/>
  <c r="I12" i="4"/>
  <c r="K12" i="4" s="1"/>
  <c r="J12" i="4"/>
  <c r="I13" i="4"/>
  <c r="K13" i="4" s="1"/>
  <c r="J13" i="4"/>
  <c r="I14" i="4"/>
  <c r="K14" i="4" s="1"/>
  <c r="J14" i="4"/>
  <c r="I15" i="4"/>
  <c r="K15" i="4" s="1"/>
  <c r="J15" i="4"/>
  <c r="I16" i="4"/>
  <c r="K16" i="4" s="1"/>
  <c r="J16" i="4"/>
  <c r="I17" i="4"/>
  <c r="K17" i="4" s="1"/>
  <c r="J17" i="4"/>
  <c r="I18" i="4"/>
  <c r="K18" i="4" s="1"/>
  <c r="J18" i="4"/>
  <c r="I19" i="4"/>
  <c r="K19" i="4" s="1"/>
  <c r="J19" i="4"/>
  <c r="I20" i="4"/>
  <c r="K20" i="4" s="1"/>
  <c r="J20" i="4"/>
  <c r="I21" i="4"/>
  <c r="K21" i="4" s="1"/>
  <c r="J21" i="4"/>
  <c r="I22" i="4"/>
  <c r="K22" i="4" s="1"/>
  <c r="J22" i="4"/>
  <c r="I23" i="4"/>
  <c r="K23" i="4" s="1"/>
  <c r="J23" i="4"/>
  <c r="I24" i="4"/>
  <c r="K24" i="4" s="1"/>
  <c r="J24" i="4"/>
  <c r="I25" i="4"/>
  <c r="K25" i="4" s="1"/>
  <c r="J25" i="4"/>
  <c r="I26" i="4"/>
  <c r="K26" i="4" s="1"/>
  <c r="J26" i="4"/>
  <c r="I27" i="4"/>
  <c r="K27" i="4" s="1"/>
  <c r="J27" i="4"/>
  <c r="I28" i="4"/>
  <c r="K28" i="4" s="1"/>
  <c r="J28" i="4"/>
  <c r="I29" i="4"/>
  <c r="K29" i="4" s="1"/>
  <c r="J29" i="4"/>
  <c r="I30" i="4"/>
  <c r="K30" i="4" s="1"/>
  <c r="J30" i="4"/>
  <c r="I35" i="4"/>
  <c r="K35" i="4" s="1"/>
  <c r="J35" i="4"/>
  <c r="I36" i="4"/>
  <c r="K36" i="4" s="1"/>
  <c r="J36" i="4"/>
  <c r="I37" i="4"/>
  <c r="K37" i="4" s="1"/>
  <c r="J37" i="4"/>
  <c r="I38" i="4"/>
  <c r="K38" i="4" s="1"/>
  <c r="J38" i="4"/>
  <c r="I39" i="4"/>
  <c r="K39" i="4" s="1"/>
  <c r="J39" i="4"/>
  <c r="I43" i="4"/>
  <c r="K43" i="4" s="1"/>
  <c r="K44" i="4" s="1"/>
  <c r="J43" i="4"/>
  <c r="J44" i="4" s="1"/>
  <c r="I48" i="4"/>
  <c r="K48" i="4" s="1"/>
  <c r="J48" i="4"/>
  <c r="I49" i="4"/>
  <c r="K49" i="4" s="1"/>
  <c r="J49" i="4"/>
  <c r="K54" i="4"/>
  <c r="J54" i="4"/>
  <c r="K55" i="4"/>
  <c r="J55" i="4"/>
  <c r="J61" i="4"/>
  <c r="K61" i="4"/>
  <c r="I65" i="4"/>
  <c r="K65" i="4" s="1"/>
  <c r="J65" i="4"/>
  <c r="I66" i="4"/>
  <c r="K66" i="4" s="1"/>
  <c r="J66" i="4"/>
  <c r="I67" i="4"/>
  <c r="K67" i="4" s="1"/>
  <c r="J67" i="4"/>
  <c r="K77" i="4"/>
  <c r="J77" i="4"/>
  <c r="I81" i="4"/>
  <c r="K81" i="4" s="1"/>
  <c r="J81" i="4"/>
  <c r="I82" i="4"/>
  <c r="K82" i="4" s="1"/>
  <c r="J82" i="4"/>
  <c r="I83" i="4"/>
  <c r="K83" i="4" s="1"/>
  <c r="J83" i="4"/>
  <c r="I84" i="4"/>
  <c r="K84" i="4" s="1"/>
  <c r="J84" i="4"/>
  <c r="I85" i="4"/>
  <c r="K85" i="4" s="1"/>
  <c r="J85" i="4"/>
  <c r="I86" i="4"/>
  <c r="K86" i="4" s="1"/>
  <c r="J86" i="4"/>
  <c r="I90" i="4"/>
  <c r="K90" i="4" s="1"/>
  <c r="J90" i="4"/>
  <c r="I94" i="4"/>
  <c r="K94" i="4" s="1"/>
  <c r="J94" i="4"/>
  <c r="J99" i="4"/>
  <c r="K99" i="4"/>
  <c r="I102" i="4"/>
  <c r="K102" i="4" s="1"/>
  <c r="K103" i="4" s="1"/>
  <c r="J102" i="4"/>
  <c r="J103" i="4" s="1"/>
  <c r="I11" i="5"/>
  <c r="K11" i="5" s="1"/>
  <c r="J11" i="5"/>
  <c r="I12" i="5"/>
  <c r="K12" i="5" s="1"/>
  <c r="J12" i="5"/>
  <c r="I21" i="5"/>
  <c r="K21" i="5" s="1"/>
  <c r="J21" i="5"/>
  <c r="J22" i="5" s="1"/>
  <c r="I25" i="5"/>
  <c r="K25" i="5" s="1"/>
  <c r="J25" i="5"/>
  <c r="I26" i="5"/>
  <c r="K26" i="5" s="1"/>
  <c r="J26" i="5"/>
  <c r="I30" i="5"/>
  <c r="K30" i="5" s="1"/>
  <c r="K31" i="5" s="1"/>
  <c r="J30" i="5"/>
  <c r="J31" i="5" s="1"/>
  <c r="I35" i="5"/>
  <c r="K35" i="5" s="1"/>
  <c r="J35" i="5"/>
  <c r="I36" i="5"/>
  <c r="K36" i="5" s="1"/>
  <c r="J36" i="5"/>
  <c r="I37" i="5"/>
  <c r="K37" i="5" s="1"/>
  <c r="J37" i="5"/>
  <c r="I39" i="5"/>
  <c r="K39" i="5" s="1"/>
  <c r="J39" i="5"/>
  <c r="I41" i="5"/>
  <c r="K41" i="5" s="1"/>
  <c r="J41" i="5"/>
  <c r="I46" i="5"/>
  <c r="K46" i="5" s="1"/>
  <c r="J46" i="5"/>
  <c r="I47" i="5"/>
  <c r="K47" i="5" s="1"/>
  <c r="J47" i="5"/>
  <c r="I53" i="5"/>
  <c r="K53" i="5" s="1"/>
  <c r="J53" i="5"/>
  <c r="I54" i="5"/>
  <c r="K54" i="5" s="1"/>
  <c r="J54" i="5"/>
  <c r="I55" i="5"/>
  <c r="K55" i="5" s="1"/>
  <c r="J55" i="5"/>
  <c r="I56" i="5"/>
  <c r="K56" i="5" s="1"/>
  <c r="J56" i="5"/>
  <c r="I57" i="5"/>
  <c r="K57" i="5" s="1"/>
  <c r="J57" i="5"/>
  <c r="I63" i="5"/>
  <c r="K63" i="5" s="1"/>
  <c r="J63" i="5"/>
  <c r="I64" i="5"/>
  <c r="K64" i="5" s="1"/>
  <c r="J64" i="5"/>
  <c r="J68" i="5"/>
  <c r="J69" i="5" s="1"/>
  <c r="K68" i="5"/>
  <c r="K69" i="5" s="1"/>
  <c r="I72" i="5"/>
  <c r="K72" i="5" s="1"/>
  <c r="J72" i="5"/>
  <c r="I73" i="5"/>
  <c r="K73" i="5" s="1"/>
  <c r="J73" i="5"/>
  <c r="I77" i="5"/>
  <c r="K77" i="5" s="1"/>
  <c r="J77" i="5"/>
  <c r="I78" i="5"/>
  <c r="K78" i="5" s="1"/>
  <c r="J78" i="5"/>
  <c r="I82" i="5"/>
  <c r="K82" i="5" s="1"/>
  <c r="K83" i="5" s="1"/>
  <c r="J82" i="5"/>
  <c r="J83" i="5" s="1"/>
  <c r="I86" i="5"/>
  <c r="K86" i="5" s="1"/>
  <c r="K87" i="5" s="1"/>
  <c r="J86" i="5"/>
  <c r="J87" i="5" s="1"/>
  <c r="I90" i="5"/>
  <c r="K90" i="5" s="1"/>
  <c r="K91" i="5" s="1"/>
  <c r="J90" i="5"/>
  <c r="J91" i="5" s="1"/>
  <c r="I94" i="5"/>
  <c r="K94" i="5" s="1"/>
  <c r="K95" i="5" s="1"/>
  <c r="J94" i="5"/>
  <c r="J95" i="5" s="1"/>
  <c r="I98" i="5"/>
  <c r="K98" i="5" s="1"/>
  <c r="I100" i="5"/>
  <c r="K100" i="5" s="1"/>
  <c r="J100" i="5"/>
  <c r="J101" i="5" s="1"/>
  <c r="I104" i="5"/>
  <c r="J104" i="5"/>
  <c r="J106" i="5" s="1"/>
  <c r="K104" i="5"/>
  <c r="K106" i="5" s="1"/>
  <c r="I109" i="5"/>
  <c r="K109" i="5" s="1"/>
  <c r="J109" i="5"/>
  <c r="I110" i="5"/>
  <c r="K110" i="5" s="1"/>
  <c r="J110" i="5"/>
  <c r="I114" i="5"/>
  <c r="K114" i="5" s="1"/>
  <c r="K115" i="5" s="1"/>
  <c r="J114" i="5"/>
  <c r="J115" i="5" s="1"/>
  <c r="I118" i="5"/>
  <c r="K118" i="5" s="1"/>
  <c r="K119" i="5" s="1"/>
  <c r="J118" i="5"/>
  <c r="J119" i="5" s="1"/>
  <c r="I122" i="5"/>
  <c r="K122" i="5" s="1"/>
  <c r="J122" i="5"/>
  <c r="I123" i="5"/>
  <c r="K123" i="5" s="1"/>
  <c r="J123" i="5"/>
  <c r="I127" i="5"/>
  <c r="K127" i="5" s="1"/>
  <c r="J127" i="5"/>
  <c r="I128" i="5"/>
  <c r="K128" i="5" s="1"/>
  <c r="J128" i="5"/>
  <c r="I129" i="5"/>
  <c r="K129" i="5" s="1"/>
  <c r="J129" i="5"/>
  <c r="I130" i="5"/>
  <c r="K130" i="5" s="1"/>
  <c r="J130" i="5"/>
  <c r="I134" i="5"/>
  <c r="K134" i="5" s="1"/>
  <c r="J134" i="5"/>
  <c r="I135" i="5"/>
  <c r="K135" i="5" s="1"/>
  <c r="J135" i="5"/>
  <c r="I139" i="5"/>
  <c r="K139" i="5" s="1"/>
  <c r="J139" i="5"/>
  <c r="I140" i="5"/>
  <c r="K140" i="5" s="1"/>
  <c r="J140" i="5"/>
  <c r="I144" i="5"/>
  <c r="K144" i="5" s="1"/>
  <c r="K145" i="5" s="1"/>
  <c r="J144" i="5"/>
  <c r="J145" i="5" s="1"/>
  <c r="J27" i="5" l="1"/>
  <c r="K27" i="5"/>
  <c r="J69" i="4"/>
  <c r="K69" i="4"/>
  <c r="J56" i="4"/>
  <c r="J31" i="4"/>
  <c r="K101" i="5"/>
  <c r="J74" i="5"/>
  <c r="J87" i="4"/>
  <c r="J91" i="4" s="1"/>
  <c r="J95" i="4" s="1"/>
  <c r="J136" i="5"/>
  <c r="J141" i="5"/>
  <c r="K141" i="5"/>
  <c r="J131" i="5"/>
  <c r="K136" i="5"/>
  <c r="J124" i="5"/>
  <c r="J65" i="5"/>
  <c r="K65" i="5"/>
  <c r="J42" i="5"/>
  <c r="J79" i="5"/>
  <c r="K79" i="5"/>
  <c r="J111" i="5"/>
  <c r="K124" i="5"/>
  <c r="K74" i="5"/>
  <c r="J59" i="5"/>
  <c r="J13" i="5"/>
  <c r="K13" i="5"/>
  <c r="J49" i="5"/>
  <c r="K49" i="5"/>
  <c r="K111" i="5"/>
  <c r="J50" i="4"/>
  <c r="J40" i="4"/>
  <c r="K56" i="4"/>
  <c r="K31" i="4"/>
  <c r="J77" i="3"/>
  <c r="J40" i="3"/>
  <c r="J72" i="3"/>
  <c r="J15" i="3"/>
  <c r="J51" i="3"/>
  <c r="K40" i="3"/>
  <c r="K72" i="3"/>
  <c r="K77" i="3"/>
  <c r="J35" i="2"/>
  <c r="K35" i="2"/>
  <c r="J55" i="2"/>
  <c r="J65" i="2"/>
  <c r="J83" i="2"/>
  <c r="J45" i="2"/>
  <c r="K73" i="2"/>
  <c r="K93" i="2"/>
  <c r="J93" i="2"/>
  <c r="J73" i="2"/>
  <c r="K59" i="5"/>
  <c r="K40" i="4"/>
  <c r="K45" i="2"/>
  <c r="K51" i="3"/>
  <c r="K83" i="2"/>
  <c r="K15" i="3"/>
  <c r="K65" i="2"/>
  <c r="K42" i="5"/>
  <c r="K131" i="5"/>
  <c r="K87" i="4"/>
  <c r="K55" i="2"/>
  <c r="K50" i="4"/>
  <c r="K22" i="5"/>
  <c r="K146" i="5" l="1"/>
  <c r="J146" i="5"/>
  <c r="K91" i="4"/>
  <c r="K95" i="4" s="1"/>
</calcChain>
</file>

<file path=xl/sharedStrings.xml><?xml version="1.0" encoding="utf-8"?>
<sst xmlns="http://schemas.openxmlformats.org/spreadsheetml/2006/main" count="634" uniqueCount="425">
  <si>
    <t>SPLOŠNA BOLNIŠNICA TRBOVLJE</t>
  </si>
  <si>
    <t xml:space="preserve"> JN - PRIPOMOČKI ZA ZAŠČITO, ČIŠČENJE IN RAZKUŽEVANJE, STERILIZACIJO, OSEBNO NEGO IN HIGIENO</t>
  </si>
  <si>
    <t>RUDARSKA CESTA 9</t>
  </si>
  <si>
    <t>1420 TRBOVLJE</t>
  </si>
  <si>
    <t>PREDRAČUN</t>
  </si>
  <si>
    <t xml:space="preserve">NAZIV MATERIALA </t>
  </si>
  <si>
    <t>DODATEN OPIS IN ZAHTEVE</t>
  </si>
  <si>
    <t>EM</t>
  </si>
  <si>
    <t>KOLIČINA</t>
  </si>
  <si>
    <t>IME ARTIKLA, PROIZVAJALEC, PAKIRANJE</t>
  </si>
  <si>
    <t>KATALOŠKA ŠT.</t>
  </si>
  <si>
    <t>CENA/EM brez DDV v EUR</t>
  </si>
  <si>
    <t>DDV %</t>
  </si>
  <si>
    <t>CENA/EM z DDV v EUR</t>
  </si>
  <si>
    <t>VREDNOST BREZ DDV</t>
  </si>
  <si>
    <t>VREDNOST SKUPAJ z DDV</t>
  </si>
  <si>
    <t>SKLOP 1.1 PLAŠČ ZA OBISKOVALCE</t>
  </si>
  <si>
    <t>Plašč za obiskovalce velikost XL</t>
  </si>
  <si>
    <t>Izdelan mora biti  iz lahke vlaknovine, iz polipropilena, &gt;25 g/m2, dolžina 120 cm, z elastiko v zapestju in s trakovi za zavezovanje okoli pasu. Za enkratno uporabo, zelene ali modre barve.</t>
  </si>
  <si>
    <t>kos</t>
  </si>
  <si>
    <t>SKUPNA VREDNOST SKLOP 1.1. v EUR:</t>
  </si>
  <si>
    <t>SKLOP 1.2. PREDPASNIK KIRURŠKI</t>
  </si>
  <si>
    <t>Predpasnik kirurški plastificiran</t>
  </si>
  <si>
    <t>Predpasnik mora biti iz ustreznega materiala-plastificirana vlaknovina, dvoslojni, vrhnji sloj z vpojnostjo 180 ml/m2, ne sme biti pretanek (PE &gt;20 µm, vlaknovina &gt;22 g/m2). Biti mora trpežen pri uporabi in nepropusten za tekočino ter umazanijo. Ne sme biti krajši od zahtevane dolžine. Velikost 75x170 cm.</t>
  </si>
  <si>
    <t>SKUPNA VREDNOST SKLOP 1.2. v EUR:</t>
  </si>
  <si>
    <t>SKLOP 1.3. PREDPASNIK ZA DELJENJE HRANE</t>
  </si>
  <si>
    <t>Predpasnik za deljenje hrane</t>
  </si>
  <si>
    <t>Zaščitni predpasnik za deljenje hrane, za enkratno uporabo, PE, dimenzija 81x125 cm, za enkratno uporabo, V škatli za podajanje.</t>
  </si>
  <si>
    <t>SKUPNA VREDNOST SKLOP 1.3. v EUR:</t>
  </si>
  <si>
    <t>SKLOP 1.4. KAPA BOLNIŠKA</t>
  </si>
  <si>
    <t>Iz netkanega materiala, debelina materiala je &gt;18 g/m2, premer/velikost 54 cm. Za enkratno uporabo.</t>
  </si>
  <si>
    <t>Kapa bolniška "baretka" bela</t>
  </si>
  <si>
    <t>SKUPNA VREDNOST SKLOP 1.4. v EUR:</t>
  </si>
  <si>
    <t>SKLOP 1.5. KAPA ZDRAVNIŠKA</t>
  </si>
  <si>
    <t>Kapa zdravniška standardna s pivnikom</t>
  </si>
  <si>
    <t>Material 70% viskoza, 30% poliester, 40 g/m2, s trakovi za zavezovanje na zatilju, z integriranim pivnikom spredaj. Za enkratno uporabo, dobro prilagodljiva različnim oblikam in velikostim glave.</t>
  </si>
  <si>
    <t>SKUPNA VREDNOST SKLOP 1.5. v EUR:</t>
  </si>
  <si>
    <t>SKLOP1.6. ZAŠČITA ZA OBUVALA</t>
  </si>
  <si>
    <t>Prevleka zaščitna za obuvalo iz PE materiala, dimenzije 40x15cm</t>
  </si>
  <si>
    <t>Izdelana mora biti iz polietilena, imeti elastično obrobo in segati do gležnja. Biti mora primerna za vse velikosti obutve, primerna za nošenje in nuditi ustrezno zaščito. PE = 20 µm</t>
  </si>
  <si>
    <t>SKUPNA VREDNOST SKLOP 1.6. v EUR:</t>
  </si>
  <si>
    <t>SKLOP1.7. ROKAVICA PREGLEDNA LATEKS BREZ PUDRA</t>
  </si>
  <si>
    <t>Rokavica pregledna, lateks, brez pudra, nesterilna, za enkratno uporabo, namenjena za nego, diagnostiko, zdravljenje in zaščito bolnika ter za preprečvanje prenosa okužb med bolniki in zdravstvenim osebjem. Imeti mora oznako CE in biti proizvedena v skladu z direktivo EN455, kar mora biti jasno navedeno na ovojnini. Na ovojnini mora biti navedeno še najmanj: ime in naslov proizvajalca (oz. njegovega pooblaščenega zastopnika v EU); ime izdelka (blagovna znamka), kataloška številka in velikost; namen uporabe; serija in rok uporabe; navedba pakiranja; način shranjevanja; oznaka, da gre za material za enkratno uporabo in vidna oznaka načina odpiranja primarne ovojnine. Rokavica mora biti ustrezne debeline, imeti mora ustrezno natezno trdnost in se ne sme strgati že pri samem oblačenju na roko, dobro se mora prilegati, biti mora obojeročna. Nuditi mora ustrezno mehansko zaščito oziroma odpornost na mehanske poškodbe, imeti hrapavo otipno površino ter omogočati dober in natančen otip in oprijem v vlažnih in suhih pogojih. Imeti mora rolan rob manšete in omgočati gladko oblačenje ter zagotavljati udobnost nošenja. Registrirana mora biti kot medicinski pripomoček razreda I v skladu z Direktivo o medicinskih pripomočkih 93/42/EEC in testirana v skladu z zahtevami standardov EN455-1 AQL 1.5, EN455-2, EN455-3, EN10993-10, EN ISO 21171:2006, EN455-4. Opravljen mora imeti test neprepustnosti za viruse ASTM F1671-97b ali ISO 16604:2004. Pakirana mora biti v škatli za podajanje. Na zahtevo naročnika mora ponudnik priložiti certifikate o ustreznosti in skladnosti z zahtevanimi normami in izjavo o skladnosti.</t>
  </si>
  <si>
    <t>velikost XS</t>
  </si>
  <si>
    <t>velikost S</t>
  </si>
  <si>
    <t>velikost M</t>
  </si>
  <si>
    <t>velikost L</t>
  </si>
  <si>
    <t>velikost XL</t>
  </si>
  <si>
    <t>SKUPNA VREDNOST SKLOP 1.7. v EUR:</t>
  </si>
  <si>
    <t>SKLOP 1.8. ROKAVICA PREGLEDNA LATEKS BREZ PUDRA STERILNA</t>
  </si>
  <si>
    <t>Rokavica pregledna, lateks, brez pudra, sterilna, za enkratno uporabo, za uporabo pri krajših kirurških posegih. Imeti mora oznako CE in biti proizvedena v skladu z direktivo EN455, kar mora biti jasno navedeno na ovojnini. Na ovojnini mora biti navedeno še najmanj: ime in naslov proizvajalca (oz. njegovega pooblaščenega zastopnika v EU); ime izdelka (blagovna znamka), kataloška številka in velikost; namen uporabe; serija in rok uporabe; navedba pakiranja; način shranjevanja; oznaka, da gre za material za enkratno uporabo in vidna oznaka načina odpiranja primarne ovojnine. Rokavica mora biti ustrezne debeline, imeti mora ustrezno natezno trdnost in se ne sme strgati že pri samem oblačenju na roko, dobro se mora prilegati. Nuditi mora ustrezno mehansko zaščito oziroma odpornost na mehanske poškodbe, imeti hrapavo otipno površino ter omogočati dober in natančen otip in oprijem v vlažnih in suhih pogojih. Imeti mora rolan rob manšete in omgočati gladko oblačenje ter zagotavljati udobnost nošenja. Registrirana mora biti kot medicinski pripomoček razreda I v skladu z Direktivo o medicinskih pripomočkih 93/42/EEC in testirana v skladu z zahtevami standardov EN455-1 AQL 1.5, EN455-2, EN455-3, EN10993-10, EN ISO 21171:2006, EN455-4. Opravljen mora imeti test neprepustnosti za viruse ASTM F1671-97b ali ISO 16604:2004. Pakirana mora biti posamezno v primarni zavoj in omogočati aseptično odpiranje. Na zahtevo naročnika mora ponudnik priložiti certifikate o ustreznosti in skladnosti z zahtevanimi normami in izjavo o skladnosti.</t>
  </si>
  <si>
    <t>velikost L, posamezno pakiranje A1</t>
  </si>
  <si>
    <t>SKUPNA VREDNOST SKLOP 1.8. v EUR:</t>
  </si>
  <si>
    <t>SKLOP 1.9. ROKAVICA PREGLEDNA IZ PE</t>
  </si>
  <si>
    <t>Pregledna rokavica iz PE, prozorna, NESTERILNA, velikost L</t>
  </si>
  <si>
    <t>Rokavica pregledna iz polietilena, posamezno nesterilno pakirana. Registrirana mora biti kot medicinski pripomoček razreda I v skladu z Direktivo o medicinskih pripomočkih 93/42/EEC in testirana v skladu z zahtevami standardov EN455-1, EN455-2, EN455-3, EN455-4. Pakiranje 100 kosov.</t>
  </si>
  <si>
    <t>Pregledna rokavica iz PE, prozorna, STERILNA, velikost L</t>
  </si>
  <si>
    <t>Rokavica pregledna iz polietilena, posamezno sterilno pakirana na papirju, omogočati mora aseptično odpiranje. Registrirana mora biti kot medicinski pripomoček razreda I v skladu z Direktivo o medicinskih pripomočkih 93/42/EEC in testirana v skladu z zahtevami standardov EN455-1, EN455-2, EN455-3, EN455-4. Pakiranje 100 kosov.</t>
  </si>
  <si>
    <t>SKUPNA VREDNOST SKLOP 1.9. v EUR:</t>
  </si>
  <si>
    <t>SKLOP 1.10. ROKAVICA KIRURŠKA LATEKS BREZ PUDRA</t>
  </si>
  <si>
    <t>Rokavica kirurška, izdelana iz lateksa, brez pudra, sterilna, za enkratno uporabo, namenjena za zaščito pri različnih aseptičnih posegih in srednje dolgih operacijah. Na ovojnini mora biti navedeno najmanj: ime in naslov proizvajalca (oz. njegovega pooblaščenega zastopnika v EU); ime izdelka (blagovna znamka), kataloška številka in velikost; namen uporabe; serija in rok uporabe; navedba pakiranja; način shranjevanja; oznaka, da gre za material za enkratno uporabo in vidna oznaka načina odpiranja primarne ovojnine.   Imeti mora sintetično notranjo prevleko na osnovi poliuretana, ki omogoča enostavno oblačenje v mokrem in suhem, ter zmanjša kontakt z alergenimi komponentami lateksa in ostanki kemične obdelave le tega. Biti mora anatomsko oblikovana in imeti mikrostrukturirano zunanjo površino, kar omogoča dober in natančen oprijem tudi v primeru kadar je mokra. Imeti mora močan in nedrsljiv, raven (ne rolan) manšetni del rokavice, ki omogoča dober oprijem okoli manšete kirurškega plašča. Registrirana mora biti kot medicinski pripomoček razreda IIa v skladu z Direktivo o medicinskih pripomočkih 93/42/EEC in testirana v skladu z zahtevami standardov EN455-1, EN455-2, EN455-3, EN455-4. Opravljen mora imeti test neprepustnosti za viruse ASTM F1671-97b. Registrirana mora biti tudi kot osebna varovalna oprema kategorije III v skladu z Direktivo o osebni varovalni opremi 89/686/EEC in testirana v skladu z zahtevami standardov EN ISO 374-1:2016, EN ISO 374-5:2016. Vsak par sterilnih rokavic mora biti pakiran v svojem zavitku, ki omogoča aseptično odpiranje. Pakiranje do 50 parov rokavic v škatli, ki omogoča enostavno izvlečenje posmeznega sterilnega zavitka. Na zahtevo naročnika mora ponudnik priložiti certifikate o ustreznosti in skladnosti z zahtevanimi normami in izjavo o skladnosti.</t>
  </si>
  <si>
    <t>velikost št. 6,0</t>
  </si>
  <si>
    <t>par</t>
  </si>
  <si>
    <t>velikost št. 6,5</t>
  </si>
  <si>
    <t>velikost št. 7,0</t>
  </si>
  <si>
    <t>velikost št. 7,5</t>
  </si>
  <si>
    <t>velikost št. 8,0</t>
  </si>
  <si>
    <t>velikost št. 8,5</t>
  </si>
  <si>
    <t>SKUPNA VREDNOST SKLOP 1.10. v EUR:</t>
  </si>
  <si>
    <t>SKLOP 1.11. ROKAVICA KIRURŠKA ORTOPEDSKA LATEKS BREZ PUDRA</t>
  </si>
  <si>
    <t>Rokavica kirurška ortopedska, izdelana iz lateksa, brez pudra, sterilna, za enkratno uporabo. Na ovojnini mora biti navedeno najmanj: ime in naslov proizvajalca (oz. njegovega pooblaščenega zastopnika v EU); ime izdelka (blagovna znamka), kataloška številka in velikost; namen uporabe; serija in rok uporabe; navedba pakiranja; način shranjevanja; oznaka, da gre za material za enkratno uporabo in vidna oznaka načina odpiranja primarne ovojnine. Notranja na alkohol odporna poliuretanska prevleka omogoča enostavno oblačenje v mokrem in suhem ter zmanjša kontakt z alergenimi komponentami lateksa in ostanki kemične obdelave le tega. Anatomska oblika rokavice in hrapava zunanja površina omogočata dober, natančen in zanesljiv oprijem. Rob s tehnologijo SureFit preprečuje drsenje in omogoča dober oprijem rokavice okoli manšete kirurškega plašča. Povprečna debelina rokavice: konica prsta 0,34 mm, manšeta 0,25 mm. Rokavica je primerna za delo s kostnim cementom. Test na virusno penetracijo ASTM F1671-97a. Registrirana kot medicinski pripomoček razreda IIa v skladu z Direktivo o medicinskih pripomočkih MDD 93/42/EEC in Direktivo 2007/47/EEC. Vsak par sterilnih rokavic mora biti pakiran v svojem zavitku, ki omogoča aseptično odpiranje. Pakiranje do 50 parov rokavic v škatli, ki omogoča enostavno izvlečenje posmeznega sterilnega zavitka. Na zahtevo naročnika mora ponudnik priložiti certifikate o ustreznosti in skladnosti z zahtevanimi normami in izjavo o skladnosti.</t>
  </si>
  <si>
    <t>velikost 6,5</t>
  </si>
  <si>
    <t>velikost 7,0</t>
  </si>
  <si>
    <t>velikost 7,5</t>
  </si>
  <si>
    <t>velikost 8,0</t>
  </si>
  <si>
    <t>SKUPNA VREDNOST SKLOP 1.11. v EUR:</t>
  </si>
  <si>
    <t>SKLOP 1.12. ROKAVICA KIRURŠKA LATEKS BREZ PUDRA ZA KRATKOTRAJNE POSEGE</t>
  </si>
  <si>
    <t>Rokavice kirurške iz lateksa, sterilne, nepudrane, mikrostrukturirane, kar omogoča dober oprijem, anatomsko oblikovane, registrirane kot MDD razreda IIa v skladu z EU direktivo o medcinskih pripomočkih 93/42/EEC in skladne z regulativo 2016/425 kot osebna varovalna oprema (PPE). ustrezati morajo standardu EN455-1,2,3, AQL 0,65, min. dolžina rokavice 290 mm, debelina prsta min. 0,2 mm, min debelina dlani 0,18 mm, ustreznost standardom EN 388, EN 420:2003+A1 2009, EN ISO 374-1:2016, EN ISO 374-5:2016, EN 421:2010. Test nepropustnosti za viruse ASTM F1670 in F1671, test vsebnosti proteinov HPLC manj kot 30 mg/g.</t>
  </si>
  <si>
    <t>SKUPNA VREDNOST SKLOP 1.12 v EUR:</t>
  </si>
  <si>
    <t>SKLOP 1.13. NAPRSTNIKI</t>
  </si>
  <si>
    <t>Naprstnik kirurški št.4</t>
  </si>
  <si>
    <t xml:space="preserve">Naprstnik gumi za rektalne preglede. Biti mora zrolan v zvitek, ki je že pripravljen za uporabo. </t>
  </si>
  <si>
    <t>SKLOP 1.14. ZAŠČITNI PAPIR V ROLI ZA PREGLEDNE MIZE</t>
  </si>
  <si>
    <t>Enoslojni zaščitni papir v roli za pregledne mize, plastificiran, lahko se trga, poraba do konca role.</t>
  </si>
  <si>
    <t xml:space="preserve">Rola medicinska širine 50 cm </t>
  </si>
  <si>
    <t>Rola medicinska širine 60 cm</t>
  </si>
  <si>
    <t>SKUPNA VREDNOST SKLOP 1.14. v EUR:</t>
  </si>
  <si>
    <t>Samolepilni vložek za zaščito tal</t>
  </si>
  <si>
    <t>Samolepilni vložek mora biti sestavljen iz 20 do 30 folij in mora omogočati enostavno odstranitev ob menjavi posamezne folije, okvirna dimenzija folije mora biti 115.4 x 45.4cm, da se lahko uporabi v obstoječih standardnih okvirjih Johnson&amp;Johnson. 1 folija pomeni 1 kos</t>
  </si>
  <si>
    <t>SKUPNA VREDNOST SKLOP 1.15. v EUR:</t>
  </si>
  <si>
    <t>SKLOP 2. PRIPOMOČKI ZA ČIŠČENJE IN RAZKUŽEVANJE</t>
  </si>
  <si>
    <t xml:space="preserve">Pripravljena neobarvana alkoholna raztopina za razkuževanje kože, s širokim spektrom delovanja na bakterije, vključno z večkratno odpornimi bakterijami, TBC, glive in viruse (Rotavirusi, Herpesvirusi, HBV, HIV). Raztopina mora imeti remanentno delovanje. Namenjena je razkuževanju kože pred injekcijami, infuzijami, punkcijami, jemanjem krvi, cepljenjem in operacijami. Učinkovine:  70g 2-propanola, 0.50g klorheksidin glukonata, 0.45g vodikovega peroksida. Dokazana učinkovitost po EN 1500, EN 12791, EN 13727, EN 13624. Izdelek mora imeti klinična testiranja v praksi, dermatološki, toksikološki in ekološki atest in VAH certifikat. </t>
  </si>
  <si>
    <t>plastenka 350 ml z razpršilko</t>
  </si>
  <si>
    <t>plastenka 500 ml</t>
  </si>
  <si>
    <t>plastenka 1000 ml</t>
  </si>
  <si>
    <t>Pripravljena brezbarvna alkoholna raztopina za dezinfekcijo kože pred kirurškimi posegi, pri vstavljanju venskih in arterijskih katetrov, perifernih in centralnih katetrov, pri odvzemih krvi, hemokulture ali pri biopsiji. Z dokazanim baktericidnim (EN 13727) in fungicidnim (EN 13624) učinkom, s hitrim trenutnim učinkom (15 s) in remanentnim delovanjem. Sestava: 70% v/v izopropilni ali etilni alkohol, 2% v/v klorheksidin glukonat. Bistra brezbarvna tekočina.</t>
  </si>
  <si>
    <t>Pripravljena obarvana alkoholna raztopina za dezinfekcijo kože pred kirurškimi posegi, pri vstavljanju venskih in arterijskih katetrov, perifernih in centralnih katetrov, pri odvzemih krvi, hemokulture ali pri biopsiji. Z dokazanim baktericidnim (EN 13727) in fungicidnim (EN 13624) učinkom, s hitrim trenutnim učinkom (15 s) in remanentnim delovanjem. Sestava: 70% v/v izopropilni ali etilni alkohol, 2% v/v klorheksidin glukonat.</t>
  </si>
  <si>
    <t>plastenka 40 ml-70ml</t>
  </si>
  <si>
    <t>Vodna raztopina 2% klorheksidina za dezinfekcijo kože pred kirurškimi posegi (EN 12791), pri vstavljanju katetrov, pri odvzemih krvi. Z dokazanim baktericidnim (EN 1276) in fungicidnim (EN 1650) delovanjem. Primerna za uporabo pri otrocih in novorojenčkih. Sestava: 2% klorheksidin diglukonat, voda, pomožne snovi.</t>
  </si>
  <si>
    <t>Alkoholni robčki morajo biti dvoslojni, vsebovati 70% izopropilni alkohol, velikost medium (okvirno 90mmx45mm) Posamično sterilno pakiranje.</t>
  </si>
  <si>
    <t>raztopina za čiščenje in oskrbo ran, plastenka 350 ml</t>
  </si>
  <si>
    <t>Sterilna vodna raztopina na osnovi betaina in poliheksanida, primerna za izpiranje, čiščenje in preprečevanje okužb pri akutnih in kroničnih ranah, kot so pooperativne rane, rane po poškodbah, kronične razjede, opekline I. in II. stopnje, koža okrog stome, kemične in termične rane, kolonizirane rane in vstopna mesta katetrov. Pospešuje celjenje ran, nanos na rano je nepekoč.</t>
  </si>
  <si>
    <t>visokoviskozen gel za čiščenje in oskrbo ran, tuba 50 g</t>
  </si>
  <si>
    <t>Visokoviskozen gel na osnovi betaina in poliheksanida, ki čisti, vlaži in dekontaminira rane. Primeren je za nego velikih površinskih ran, dekubitusov, opeklin I. do IV. stopnje. Pospešuje celjenje ran, nanos na rano je nepekoč.</t>
  </si>
  <si>
    <t>Pokrovček z Luer navojem za dezinfekcijo in zaščito brezigelnih konektov vsebuje 70% izopropilni alkohol. Dezinfekcijo doseže po 1 minuti in jo vzdržuje ter ščiti pred kontaminacijo do 7 dni. Ima navoj za zanesljivo in učinkovito namestitev. Je sterilen, posamično pakiran ali na obešalnem traku s petimi ali desetimi pokrovčki, za praktično uporabo ob bolnikovi postelji. Biti mora kompatibilen z brezigelnimi konekti, ki se uporabljajo v SBT.</t>
  </si>
  <si>
    <t>obešalni trak s 5 in/ali 10 pokrovčki</t>
  </si>
  <si>
    <t>nealdehidni koncentrat, plastenka 2l z ročajem</t>
  </si>
  <si>
    <t>Koncentrat za dekontaminacijo inštrumentov in pripomočkov brez aldehidov na osnovi glukoprotamina. Omogoča ročno in ultrazvočno čiščenje in razkuževanje v enem postopku tudi pri močnih obremenitvah s krvjo in beljakovinami. Ima širok spekter delovanja na bakterije (EN 13727), vključno z večkratno odpornimi bakterijami in TBC (EN 14348, EN 14563), glive (EN 13624) in viruse (Rota, Herpes, HBV, HIV, Polio). Delovna raztopina ima nizko stopnjo hlapnosti. Izdelek mora imeti testiranja s področja virologije (vakcinia virus, BVDV, HCV, herpes, Rota, Adeno, SV40), imeti mora ekološko in toksikološko oceno, testiranja na Helicobacter pylori, testiranja za uporabo v UZ kopelih,  teste na endoskopih Opympus (tudi fleksibilnih), testiranja kompatibilnost z materiali. VAH certifikat. Sestava: glukoprotamin, neionski tenzidi, topili, kompleksator, ojačevalci čiščenja in inhibitorji korozije. Stabilnost delavne raztopine mora biti 14 dni.</t>
  </si>
  <si>
    <t>nealdehidni granulat, vedro 6 kg z dozirno posodo</t>
  </si>
  <si>
    <t xml:space="preserve">Nealdehidni granulat za razkuževanje in čiščenje gibljivih endoskopov in ostalih inštrumentov ter zobnih protez. Imeti mora baktericiden (EN 13727, EN 14561) in mikobatericiden (EN 14348, EN 14563) učinek, viruciden (EN 14476), fungiciden (EN 13624, EN 14562) in sporociden (EN 14347, EN 13704) učinek (Bacillus subtilis). Učinkovina: peroksiocetna kislina, ki ima visoko učinkovitost, nizko toksičnost, biološko razgradljivost in skladnost z materiali (razen medenine in bakra). Učinkovina se razvije po raztopitvi granulata v vodi. Za preizkušanje učinkovitosti delovne raztopine morajo biti na razpolago testni lističi. Testiranja za kompatibilnost materialov, izjava kompatibilnosti za Fujinon endoskope, Olympus fleksibilne endoskope in Karl Storz endoskope. VAH certifikat. Potreben je ekološki in toksikološki test. </t>
  </si>
  <si>
    <t>razkuževalnik 2 l</t>
  </si>
  <si>
    <t xml:space="preserve">Razkuževalnik 2 l s pokrovom in sitom, merilno skalo in notranjimi dimenzijami: dolžina - 300 mm, širina - 150 mm, višina - 100 mm </t>
  </si>
  <si>
    <t>Razkužilno sredstvo za endoskopske instrumente 5000ml</t>
  </si>
  <si>
    <t>Razkužilno sredstvo za endoskopske instrumente, z aktivatorjem , aktivno sredstvo namenjeno čiščenju in dezinfekciji kirurških instrumentov, instrumentov vseh vrst, endoskopov ipd..   Izdelek naj ne vsebuje aldehidov.  Delovati mora: baktericidno, fungicidno, virucidno, tuberkulocidno, mikobaktericidno, in sporocidno v 5 minutah. Primerno za dezinfekcijo medicinskih pripomočkov, endoskopov in instrumentov, izdelanih iz sintetičnih materialov in kovin. Testirano  v skladu s standardom NF S 94-402-1 in v skladu z najnovejšimi metodami ocenjevanja korozije, kot so na primer elektrokemične metode. Priložiti certifikat CE.</t>
  </si>
  <si>
    <t>nealdehidni koncentrat z dodatkom encimov, plastenka 1l z integriranim dozirnim lončkom</t>
  </si>
  <si>
    <t xml:space="preserve">Koncentrat za čiščenje, dekontaminacijo in razkuževanje medicinskih inštrumentov z dodatkom encimov. Aktivne učinkovine so didecilmetil polioksietil amonijev propionat in poliheksanid. Delovna raztopina se pripravi z vodovodno vodo in je obstojna 24 ur. Raztopina ima dokazano baktericidno delovanje (EN 1040, EN 13727, EN 14561), mikobaktericidno (EN 14348, EN 14563), fungicidno (EN 1275, EN13624, EN 14562) in virucidno delovanje (EN 14476), vključno s HIV in HBV. Kontaktni čas je 5 min. </t>
  </si>
  <si>
    <t>plastenka 1l z integriranim dozirnim lončkom</t>
  </si>
  <si>
    <t>Koncentrat za čiščenje, dekontaminacijo in obnovo kirurških inštrumentov in medicinskih pripomočkov iz nerjavečega jekla na osnovi fosforjeve kisline.  Delovna raztopina se pripravi z redčenjem 5 ml/50 ml koncentrata v 1l vodovodne vode, pri čemer nastane 0.5% oziroma 5% raztopina s pH približno 1.25 pri 20°C. Učinkovito odstrani ostanke proteinov, obloge mineralov in železovega oksida, rje in ostalih madežev, ki so posledica oksidacije. Po odstranitvi oblog, površino instrumenta pasivizira in jo ščiti.</t>
  </si>
  <si>
    <t>vrečka s 50 g granulata</t>
  </si>
  <si>
    <t xml:space="preserve">Granulat za pripravo raztopine za čiščenje in razkuževanje vseh delovnih površin in prostorov, aparatur ter inštrumentov na osnovi aktivnega kisika. Površinska dezinfekcija medicinskih pripomočkov z virucidnim, baktericidnim, fungicidnim ter sporocidnim delovanjem. Vsebovati mora: Pentakalijev bis(peroksimonosulfat)
bis(sulfat), Natrijev dodecilbenzen
Sulfonat, 2-Hidroksibutandiojsko
Kislino, Sulfaminsko kislino , Dikalijev peroksodisulfat 
</t>
  </si>
  <si>
    <t>alkoholni robčki v dozi</t>
  </si>
  <si>
    <t>Robčki za hitro razkuževanje in čiščenje medicinskih pripomočkov in delovnih površin. Dokazano baktericidno, tuberkulocidno in fungicidno delovanje. Dokazana učinkovitost proti virusom, vključno s HBV, HCV in HIV. Na alkoholni osnovi, zaželjen dodatek kvarterne amonijeve soli. Velikost krpic 240 cm2 ali več. Embalaža: Doza po 90–150 robčkov. 1 kos je 1 robček</t>
  </si>
  <si>
    <t>razkužilni robčki brez alkohola v dozi</t>
  </si>
  <si>
    <t>Brezalkoholni robčki v dozi za hitro razkuževanje in čiščenje alkoholno občutljivih medicinskih pripomočkov, predmetov in površin. Širok spekter delovanja z dokazanim baktericidnim delovanjem (EN 13727), vključno z M. tuberculosis (EN 14348), fungicidnim (EN 13624) in virucidnim delovanjem (EN 14476). Testiranja na viruse HIV, HBV, HCV, polioviruse, rotaviruse, adenoviruse, vakcinia viruse, SV 40 in BVDV. Tekočina s katero so robčki prepojeni vsebuje didecil dimetil amonijev klorid (0.45g). Velikost robčka: 130 x 220mm. VAH certifikat. Testiranja kompatibilnosti z materiali. Doza po 125 robčkov. 1 kos je 1 robček</t>
  </si>
  <si>
    <t>sterilne ščetke s suho gobico za kirurško umivanje</t>
  </si>
  <si>
    <t>Sterilna ščetka za kirurško umivanje rok pred operativnim posegom. Ščetka mora biti mehka in upogljiva, iz kvalitetnega sintetičnega materiala, suha, ne vsebuje detergentov in antiseptikov. Dodana sterilna paličica za nohte. Embalaža: posamezno sterilno pakiranje v škatli po 30–40 kosov</t>
  </si>
  <si>
    <t>sterilne ščetke z gobico za kirurško umivanje z dodatkom klorheksidina</t>
  </si>
  <si>
    <t>Sterilna ščetka za kirurško umivanje rok pred operativnim posegom. Ščetka mora biti mehka in upogljiva, iz kvalitetnega sintetičnega materiala. Vsebuje detergent in 4 % klorheksidin. Dodana sterilna paličica za nohte. Embalaža: posamezno sterilno pakiranje v škatli po 30–40 kosov</t>
  </si>
  <si>
    <t>kanister 5l</t>
  </si>
  <si>
    <t>Koncentrirana raztopina za ciklično kemično dezinfekcijo in dekalcinacijo hemodializnih aparatov Gambro na osnovi aktivnega kisika. Dokazano baktericidno (EN 14561), mikobaktericidno (EN 14563), fungicidno in levurocidno (EN 14562) delovanje. Učinkovita proti virusom (NF T 72 180), vključno z virusi Polio, HIV, HBV, HCV. Sestava: perocetna kislina, vodikov peroksid. Sporocidno delovanje (NF T 72 231, NF T 72 301)</t>
  </si>
  <si>
    <t>zavitek po 10 kg</t>
  </si>
  <si>
    <t>Tabletiran natrijev klorid za mehčanje vode, za čiščenje zelo občultjivih ionizatorjev. 1 kos je 1 zavitek</t>
  </si>
  <si>
    <t>raztopina za dekolonizacijo ustne votline, plastenka 250ml</t>
  </si>
  <si>
    <t>SKLOP 3. PRIPOMOČKI ZA STERILIZACIJO</t>
  </si>
  <si>
    <t xml:space="preserve">Ovojnina mora biti primerna za parno sterilizacijo in ustrezati mora zahtevam EN ISO 11607-1, EN ISO 11607-2, EN 868-5. Gramatura papirja je 60g/m²- 70g/m² (medicinski papir), folija je prozorna, netoksična, več-slojna - sestavljena iz devetih plasti. Razslojevanje folije ni dovoljeno, toksične substance ne smejo pronicati iz folije. Sestava plasti: poliester 12 mikronov – zunanja plast, ki je odporna na temperaturo zagotavlja trdnost in omogoča lažje zapiranje in polipropilen 35-40 mikronov – notranja plast, ki se lepi na papir. Šiv obsega več ozkih vzporednih šivov, mora biti močan in trajen, prenesti mora parno sterilizacijo, hkrati pa mora omogočati enostavno odpiranje brez trganja vlaken. Pri odpiranju po sterilizaciji se folija ne sme zviti, da ne pride do kontaminacije vsebine; norma šiva 10-12 mm, čvrstost šiva 1,5N/15mm. Zgornji koti vrečke morajo biti zapečateni ( toplo zlepljeni), kar onemogoča nabiranje prahu na šivu, kjer se vrečka odpre. Vrečke in rokavi morajo biti opremljeni z ustreznim kemičnim, procesnim idikatorjem in določilom o spremembi barve po 
uspešni sterilizaciji s paro. Na izdelku mora biti označena 
dimenzija izdelka, serijska številka – koda, ki omogoča 
sledljivost postopka izdelave, EN oznako in CE oznako; 
napisi in kemični indikatorji morajo biti izven dosega 
zapakiranega materiala – na zunanjem robu. </t>
  </si>
  <si>
    <t>Rokav za parno sterilizacijo papir-folija, v kolutu, s preklopom, velikost 7,5 cm x 100 m</t>
  </si>
  <si>
    <t>Rokav za parno sterilizacijo papir-folija, v kolutu, s preklopom, velikost 10 cm x 100 m</t>
  </si>
  <si>
    <t xml:space="preserve">Rokav za parno sterilizacijo papir-folija, v kolutu, s preklopom, 15 cm x 100 m </t>
  </si>
  <si>
    <t>Rokav za parno sterilizacijo papir-folija, v kolutu, s preklopom, 20 cm x 100 m</t>
  </si>
  <si>
    <t>Rokav za parno sterilizacijo papir-folija, v kolutu, s preklopom, 25 cm x 100 m</t>
  </si>
  <si>
    <t xml:space="preserve">Vrečka za parno sterilizacijo papir-folija, brez preklopa, velikost 5 x 20 cm </t>
  </si>
  <si>
    <t xml:space="preserve">Vrečka za parno sterilizacijo papir-folija, brez preklopa, velikost 7,5 x 15 cm </t>
  </si>
  <si>
    <t>Vrečka za parno sterilizacijo papir-folija, brez preklopa, velikost 7,5 x 20 cm</t>
  </si>
  <si>
    <t>Vrečka za parno sterilizacijo papir-folija, brez preklopa, velikost 7,5 x 27 cm</t>
  </si>
  <si>
    <t>Vrečka za parno sterilizacijo papir-folija, brez preklopa, velikost 10 x 20 cm</t>
  </si>
  <si>
    <t>Vrečka za parno sterilizacijo papir-folija, brez preklopa, velikost 15 x 20 cm</t>
  </si>
  <si>
    <t>Vrečka za parno sterilizacijo papir-folija, brez preklopa, velikost 15 x 27 cm</t>
  </si>
  <si>
    <t>Vrečka za parno sterilizacijo papir-folija, brez preklopa, velikost 15 x 30 cm</t>
  </si>
  <si>
    <t>Vrečka za parno sterilizacijo papir-folija, brez preklopa, velikost 15 x 40 cm</t>
  </si>
  <si>
    <t>Vrečka za parno sterilizacijo papir-folija, brez preklopa, velikost 25 x 50 cm</t>
  </si>
  <si>
    <t>Vrečka za parno sterilizacijo papir-folija, brez preklopa, velikost 30 x 50 cm</t>
  </si>
  <si>
    <t>Vrečka za parno sterilizacijo papir-folija, brez preklopa, samolepilna, velikost 9 x 25 cm</t>
  </si>
  <si>
    <t>Vrečka za parno sterilizacijo papir-folija, brez preklopa, samolepilna, velikost 20 x 35 cm</t>
  </si>
  <si>
    <t>Vrečka za parno sterilizacijo papir-folija, brez preklopa, samolepilna, velikost 25 x 40 cm</t>
  </si>
  <si>
    <t>Netkani zavojni material mora biti primeren za parno sterilizacijo in ustrezati mora zahtevam EN ISO 11607-1, EN ISO 11607-2, EN868-2. Sestava: iz več-plastnih čistih celuloznih in/ali sintetičnih vlaken (polyestrske niti), ojačano s sintetičnimi vezivi, ki ne prepuščajo vdora bakterij, omogoča prodor in izpust sterilanta – para. Ovojnina je zanesljiva ovira za prodor mikrobov skozi ovojnino. Gramatura ovojnine naj ustreza med 60g /m² -70 g/m², ne sme vsebovati toksičnih substanc in lateksa. Biti mora prilagodljiva pri zavijanju in omogočati učinkovito lepljenje; material mora zaščititi pred fizikalnimi vplivi. Pri razvijanju ne obdrži spomina zgibanosti, odbijati mora vodo in alkohol, omogoča aseptično tehniko odpiranja. Barva ovojnine je modra ali zelena.</t>
  </si>
  <si>
    <t>60 x 60 cm moder</t>
  </si>
  <si>
    <t>75 x 75 cm moder</t>
  </si>
  <si>
    <t>100 x 100 cm moder</t>
  </si>
  <si>
    <t>100 x 100 cm zelen</t>
  </si>
  <si>
    <t>120 x 120 cm zelen</t>
  </si>
  <si>
    <t xml:space="preserve">Papir za sterilizacijo platinum zelen + moder 100x100 cm </t>
  </si>
  <si>
    <t>Netkani zavojni material mora biti primeren za parno sterilizacijo in ustrezati zahtevam EN ISO 11607-1, EN ISO 11607-2, EN 868-2 Sestavljen je iz zunanjega ovoja SMS 47 g/m2 z visoko natezno trdnostjo ki ima zaščitno funkcijo in notranjega netkanega mehkega bariernega ovoja, 57 g/m2, ki se ne trga in se lahko zavija. Vsak papir je zložen v izmenični barvi, kar omogoča ločevanje med zunanjo in notranjo plastjo ovoja.</t>
  </si>
  <si>
    <t>Krep papir mora biti primeren za parno sterilizacijo in ustrezati mora zahtevam EN ISO 11607-1 in EN 868-2. Sestava: iz čiste celuloze in omogoča prodor in izpust sterilanta – pare. Gramatura ovojnine naj ustreza med  60g/m² in 70g/m². Ovojnina je zanesljiva ovira za prodor mikorbov skozi ovojnino, krepanost papirja od 125 mm po dolžini in 160 mm po širini, ne sme vsebovati toksičnih substanc in lateksa. Ovojnina mora biti prilagodljiva pri zavijanju in mora omogočati učinkovito lepljenje. Pri razvijanju ne obdrži spomina zgibanosti, material mora zaščititi pred fizikalnimi vplivi ter omogočati aseptično tehniko odpiranja. Barva ovojnine je bela ali bež.</t>
  </si>
  <si>
    <t xml:space="preserve">velikost 45 x 45cm </t>
  </si>
  <si>
    <t>velikost 60 x 60cm</t>
  </si>
  <si>
    <t>Ojačan papir za podloge za operacijske mreže, biti mora medicinski papir po standardu EN 868, brez umazanije in vonja v mokrem in suhem stanju, primeren za parno sterilizacijo, ki vpija kondenz v mreži instrumentov in jih varuje.</t>
  </si>
  <si>
    <t>velikost 40 x 50 cm</t>
  </si>
  <si>
    <t>velikost 30 x 50 cm</t>
  </si>
  <si>
    <t xml:space="preserve">mali št. 1 </t>
  </si>
  <si>
    <t>srednji št. 2</t>
  </si>
  <si>
    <t>SKUPNE ZAHTEVE ZA KONTROLO PARNE STERILIZACIJE
Indikator mora ustrezati standardu ISO 11140-1 in EN 867-4, namenjen mora biti za potrditev učinkovitosti sterilizacije, odzivati se mora na vse parametre parne sterilizacije, ki skupaj uspešno uničijo vse žive organizme in njihove spore,
omogočati mora jasno odčitavanje spremembe indikatorja po sterilizaciji tudi pri barvni slepoti in biti označen z določilom o spremembi barve po uspešni sterilizaciji, ne sme vsebovati nobenih toksičnih elementov, ne sme puščati nobenih sledi na inštrumentih, na pakiranju mora biti označena serijska številka, koda, kateremu standardu ustreza, razred, datum izteka uporabe, rok izdelave in rok uporabe.</t>
  </si>
  <si>
    <t>trak za kontrolo parne sterilizacije v bež barvi</t>
  </si>
  <si>
    <t>Nadzor izpostavitve:
Samolepilni indikator trak za zalepljenje in zunanje označevanje paketov za parno sterilizacijo v bež barvi mora ustrezati standardu EN ISO 11140-1 Razred 1. Za lepljenje na sterilizacijski papir je potrebno močno lepilo, ki se po procesu sterilizacije ne odleplja in vzdrži visoko temperaturo.</t>
  </si>
  <si>
    <t>trak za kontrolo parne sterilizacije v modri barvi</t>
  </si>
  <si>
    <t>Nadzor izpostavitve:
Samolepilni indikator trak za zalepljenje in zunanje označevanje paketov za parno sterilizacijo v modri barvi mora ustrezati standardu EN ISO 11140-1 Razred 1. Za lepljenje na sterilizacijski papir je potrebno močno lepilo, ki se po procesu sterilizacije ne odleplja in vzdrži visoko temperaturo.</t>
  </si>
  <si>
    <t xml:space="preserve">kemični integrator za kontrolo uspešnosti parne sterilizacije </t>
  </si>
  <si>
    <t>Kemični integrator mora ustrezati standardu EN ISO 11140-1 Razred 5</t>
  </si>
  <si>
    <t>testni paket tipa Bowie Dick za parni avtoklav za 1x uporabo</t>
  </si>
  <si>
    <t>Nadzor opreme:
Testni paket tipa Bowie Dick mora ustrezati standardu EN ISO 11140-1 Razred 2 in Razred 6. Bowie Dick (B&amp;D) test je namenjen preverjanju mehaničnih funkcij parnega sterilizatorja ob delovanju vakuumske črpalke in s tem dnevni kontroli prodiranja pare v porozni material. 1 kos je 1 test</t>
  </si>
  <si>
    <t>Kemični indikator v obliki lističev za kontrolo sterilnosti pri plazma sterilizaciji</t>
  </si>
  <si>
    <t>samolepilni indikator, razreda 5, EN ISO 11140-1, na indikatorju mora biti označena številka serije in vrsta procesa. Dimenzije. 14x65mm.</t>
  </si>
  <si>
    <t>Biološki indikator za kontrolo uspešnosti parne sterilizacije</t>
  </si>
  <si>
    <t>Biološki indikator za hitro in zanesljivo preverjanje uspešnosti postopka parne sterilizacije. Odčitanje rezultatov po eni uri, kompatibilen s samodejnim čitalnikom 3M Attest 490.</t>
  </si>
  <si>
    <t>Rokav TYVEK za plazma sterilizacijo v kolutu, brez preklopa</t>
  </si>
  <si>
    <t>Rokavi morajo ustrezati standardom EN ISO 11607-1, EN 868, EN ISO 11140-1 in EN ISO 14937.
Material: TYVEK – 100% HD – polietilen. Ponudnik mora predložiti dokaz, da je ovojnina validirana v plazma sterilizatorju Sterrad; rokav mora biti opremljen z ustreznim procesnim kemičnim indikatorjem in določilom o spremembi barve po uspešni sterilizaciji s plazma sterilizacijo (H2O2). Trdnost šiva – prenesti mora plazma sterilizacijo, hkrati pa mora omogočati enostavno odpiranje brez trganja vlaken, pri odpiranju po sterilizaciji se folija ne sme zviti, da ne pride do kontaminacije vsebine, napisi in kemični indikatorji morajo biti izven dosega zapakiranega materiala – na zunanjem robu, folija mora biti prozorna. Na ovojnini mora biti številka lota na vsakem rokavu na razdalji najmanj 15 cm. Rokavi za plazma sterilizacijo morajo biti v navitju 70m/ 1 rolo ali 100m/ rolo. Enakovredno kot TYVEK WIPAK OY</t>
  </si>
  <si>
    <t>75 mm x 70 m/100 m</t>
  </si>
  <si>
    <t>100 mm x 70 m/100 m</t>
  </si>
  <si>
    <t>150 mm x 70 m/100 m</t>
  </si>
  <si>
    <t>200 mm x 70 m/100 m</t>
  </si>
  <si>
    <t>250 mm x 70 m/100 m</t>
  </si>
  <si>
    <t>350 mm x 70 m/100 m</t>
  </si>
  <si>
    <t>biološki indikator v ampulah za kontrolo sterilnosti pri plazma sterilizaciji</t>
  </si>
  <si>
    <t>Biološki indikator mora ustrezati standardu SIST EN ISO 11138-1 in 6 in imeti CE oznako. Kompatibilen mora biti z obstoječim inkubatorjem in imeti jasno oznako o namenu uporabe. Imeti mora tudi kemični indikator, ki potrdi ali je bila ampula izpostavljena ali ne. Posamezna ampula mora biti opremljena z nalepko za vpis podatkov. Na embalaži mora biti naveden LOT, datum uporabe in način skladiščenja.</t>
  </si>
  <si>
    <t>lepilni trak s kemičnim indikatorjem, ki mora ustrezati standardu  EN ISO 11140-1.</t>
  </si>
  <si>
    <t>kaseta za plazma sterilizator Sterrad NX z vodikovim peroksidom</t>
  </si>
  <si>
    <t>1 kos je 1 kaseta</t>
  </si>
  <si>
    <t>kemijski indikator - kazalnik nečistoč za termodezinfektor v lističih</t>
  </si>
  <si>
    <t>Indikator je namenjen za potrditev učinkovitosti procesa čiščenja kirurških in ostalih inštrumentov v termodezinfektorju. Je občutljiv na vse kritične parametre pri čiščenju v termodezinfektorju: temperaturo, prisotnost detergenta, čas čiščenja, učinkovitost curka vode in nepravilnega polnjenja. Omogočeno je jasno odčitavanje spremembe indikatorja pred in po termodezinfekciji tudi pri barvni slepoti, imeti mora oznako z določilom o spremembi barve po uspešni termodezinfekciji. Ne sme vsebovati nobenih toksičnih elementov ali sestavin krvi. Ne sme puščati nobenih sledi na inštrumentih. Imeti mora isti učinek – lastnost kot test nečistoče opisa v standardu SIST ISO. Ustrezati mora standardu SIST EN ISO 15883-1 EN 867-1 Razred 6 (splošne zahteve in testi). Na pakiranju mora biti označena serijska številka, koda, kateremu standardu ustreza, razred, datum izteka uporabe, rok izdelave in rok uporabe.  Enakovredno kot Browne 2315. 1 kos je 1 listič</t>
  </si>
  <si>
    <t>SKLOP 4. PRIPOMOČKI ZA OSEBNO NEGO IN HIGIENO</t>
  </si>
  <si>
    <t>vložek higienski vatiran z zaščitno folijo nesamolepljiv nesterilen</t>
  </si>
  <si>
    <t>Vložek mora imeti jedro iz bombažne beljene vate, ovito z mehko trikotažno mrežico, imeti mora dodatno nepropustno zaščitno plast, biti mora prijazen do kože in ne sme povzročati alergij.</t>
  </si>
  <si>
    <t>predloga za blago do zmerno urinsko inkontinenco za odrasle</t>
  </si>
  <si>
    <t>Podloga mora imeti visoko vpojno jedro, da ostane zgornja vrhnja plast suha, imeti mora anatomsko obliko, kar omogoča odlično prileganje in imeti mehke, elastične robove, ki ne puščajo tekočine. Izdelane so iz koži prijazenega materiala, ki ne draži kože; zagotavljati morajo nevtralizacijo neprijetnega vonja.</t>
  </si>
  <si>
    <t>mrežaste hlačke za fiksacijo vložkov, univerzalna velikost</t>
  </si>
  <si>
    <t>Elastične mrežaste hlačke, ki omogočajo preprosto nameščanje in menjavo vložkov in pleničnih predlog, zračen material prijazen do kože, tkan bombaž. Stranski šivi, končni robovi, barvna oznaka. Za obseg pasu od 75-120 cm.</t>
  </si>
  <si>
    <t>mrežaste hlačke za fiksacijo vložkov, velikost XL</t>
  </si>
  <si>
    <t>Elastične mrežaste hlačke, ki omogočajo preprosto nameščanje in menjavo vložkov in pleničnih predlog, zračen material prijazen do kože, tkan bombaž. Stranski šivi, končni robovi, barvna oznaka. Za obseg pasu od 100-150 cm.</t>
  </si>
  <si>
    <t>Hlačke za enakratno uporabo pri pregledih črevesja, endoskopijah, kolonskopijah in rektoskopijah, izdelane iz mehke vlaknovine, z odprtino na zadnji strani.</t>
  </si>
  <si>
    <t xml:space="preserve"> Moške slip spodnjice iz viskoze z dodatkom elastana, za enkratno uporabo. univerzalna velikost, posamezno pakiranje, sistem pakiranja za podajanje.</t>
  </si>
  <si>
    <t>Ženske slip spodnjice iz viskoze z dodatkom elastana, za enkratno uporabo. univerzalna velikost, posamezno pakiranje, sistem pakiranja za podajanje.</t>
  </si>
  <si>
    <t>podloga vpojna za uporabo po porodu nesterilna</t>
  </si>
  <si>
    <t xml:space="preserve">Anatomsko oblikovana vpojna podloga velikosti 44x20cm, primerna za uporabo kot vložek po porodu. Zagotavljati mora optimalno udobje in zaščito pred iztekanjem, ima večslojno jedro, visoka vpojnost 500 ml. </t>
  </si>
  <si>
    <t>kom</t>
  </si>
  <si>
    <t>Plenica za odrasle izdelana iz koži in okolju prijaznega materiala, ki ne povzroča alergij. Ima večplastno vpojno jedro z enosmerno propustno zgornjo plastjo, ‎ki zagotavlja enakomerno ‎razporeditev tekočine po vsem ‎vpojnem jedru, beljeno brez klora, zunanja plast nepropustna ‎za ‎tekočino. Po vsej površini je izdelana iz zračnega materiala, ima indikator vlage oz. prepojenosti. Fiksiranje z ježki, ki omogočajo večkratno ‎pritrjevanje, oznaka velikosti mora biti dobro vidna. Struktura plenice ‎preprečuje razvoj neprijetnega vonja in preprečuje ‎povratno ‎vlaženje kože. Ima dodatno stransko zaščito pred iztekanjem z ‎elastičnimi nitmi brez lateksa, hipoalergena.</t>
  </si>
  <si>
    <t>plenica hlačna za odrasle mala</t>
  </si>
  <si>
    <t>za obseg bokov/pasu 50-85 cm, vpojnost 1800-2100 ml</t>
  </si>
  <si>
    <t>plenica hlačna za odrasle srednja</t>
  </si>
  <si>
    <t>za obseg bokov/pasu 80-110 cm, vpojnost 1800-2200 ml</t>
  </si>
  <si>
    <t>plenica hlačna za odrasle velika</t>
  </si>
  <si>
    <t>za obseg bokov/pasu 100-150 cm, vpojnost 2300-2600 ml</t>
  </si>
  <si>
    <t>Plenica za odrasle izdelana iz koži in okolju prijaznega materiala, ki ne povzroča alergij. Ima večplastno vpojno jedro z enosmerno propustno zgornjo plastjo, ‎ki zagotavlja enakomerno ‎razporeditev tekočine po vsem ‎vpojnem jedru, beljeno brez klora, zunanja plast nepropustna ‎za ‎tekočino. Ima indikator vlage oz. prepojenosti. Fiksiranje z ježki, ki omogočajo večkratno ‎pritrjevanje, oznaka velikosti mora biti dobro vidna. Struktura plenice ‎preprečuje razvoj neprijetnega vonja in preprečuje ‎povratno ‎vlaženje kože. Ima dodatno stransko zaščito pred iztekanjem z ‎elastičnimi nitmi brez lateksa, ‎brez dodanih vonjav ali parfumov, za obseg bokov oz. pasu 150-175 cm, vpojnost 3200-3400 ml</t>
  </si>
  <si>
    <t>plenica hlačna za odrasle extra velika</t>
  </si>
  <si>
    <t>Predloga za težko inkontinenco</t>
  </si>
  <si>
    <t>Anatomsko oblikovana predloga za težko inkontinenco urina in/ali blata s tehnologijo, ki omogoča hitro vpojnost in ohranja predlogo suho. Stranske prepreke okrog nog nudijo dodatno zaščito pred iztekanjem, predloga ima indikator vlažnosti. Struktura predloge preprečuje nastanek neprijetnega vonja in preprečuje povratno vlaženje kože. Primerna za uporabo z mrežastimi hlačkami.</t>
  </si>
  <si>
    <t>vpojnost 1500-1800 ml</t>
  </si>
  <si>
    <t>Plenice morajo biti izdelane iz mehkih, dojenčkovi koži prijaznih in zračnih netkanih materialov, ki omogočajo dobro kroženje zraka, brez parfumov. Material mora biti visoko vpojen in zagotavljati hitro absorbcijo, da ohranja kožo suho, s tem pa se zmanjša možnost draženja kože. Imajo fleksibilne sprijemne trakove, ki se pritrdijo na sprednjo stran plenice in se lahko po potrebi večkrat pripnejo.</t>
  </si>
  <si>
    <t>plenica hlačna otroška za nedonošenčke do 3 kg</t>
  </si>
  <si>
    <t>plenica hlačna otroška za novorojenčke od 2 do 4 kg</t>
  </si>
  <si>
    <t>plenica hlačna otroška od 3 do 6 kg</t>
  </si>
  <si>
    <t>plenica hlačna otroška od 5 do 9 kg</t>
  </si>
  <si>
    <t>plenica hlačna otroška od 7 do 18 kg</t>
  </si>
  <si>
    <t>plenica hlačna otroška od 12 do 22 kg</t>
  </si>
  <si>
    <t>plenica hlačna otroška od 16 do 30 kg</t>
  </si>
  <si>
    <t>Večnamenska posteljna podloga, primerna za zaščito postelje v primeru inkontinence in pri prevezih ran. Nepropustna zaščita na spodnji strani.</t>
  </si>
  <si>
    <t xml:space="preserve">podloga posteljna, velikost 40x60 cm </t>
  </si>
  <si>
    <t>Vpojnost vsaj 400 ml.</t>
  </si>
  <si>
    <t xml:space="preserve">podloga posteljna, velikost 60x90 cm </t>
  </si>
  <si>
    <t>Vpojnost vsaj 1100 ml.</t>
  </si>
  <si>
    <t>Rjuha jogi PVC za enkratno uporabo, velikost 200x90 cm</t>
  </si>
  <si>
    <t>vrečka za umivanje</t>
  </si>
  <si>
    <t>Umivalna vrečka oz. rokavica z zaščitno PE folijo za enkratno uporabo, izdelana iz mehkega, koži prijaznega materiala.</t>
  </si>
  <si>
    <t>krpica za umivanje</t>
  </si>
  <si>
    <t>Krpica iz netkanega materiala za večnamensko enkratno uporabo, nesterilna, velikost 25x30 cm</t>
  </si>
  <si>
    <t xml:space="preserve">šampon blagi za umivanje las 500ml </t>
  </si>
  <si>
    <t>Negovalni šampon s pantenolom za nežno in temeljito čiščenje las. Istočasno spodbuja delovanje naravnih mehanizmov za zaščito kože. Enakovredno kot šampon MENALIND, PAUL HARTMANN</t>
  </si>
  <si>
    <t>kapa za suho umivanje las</t>
  </si>
  <si>
    <t>Kapa z balzamom za suho umivanje in mehčanje las, ki omogoča učinkovito higieno las in lasišča brez potrebnega izpiranja. Enostaven način uporabe zagotavlja ugodje bolnika. Kapa učinkovito odstrani nečistoče, EEG gel, kri in jod.</t>
  </si>
  <si>
    <t>losjon za umivanje rok, telesa in lasišča, plastenka 500 ml</t>
  </si>
  <si>
    <t>Nevtralen, dermatološko testiran in učinkovit losjon za roke, telo in lasišče z negovalnim učinkom. Imeti mora koži prijazen pH 5 (+/-10%). Primeren za umivanje pred higienskim in kirurškim razkuževanjem rok, za umivanje in prhanje odraslih, otrok in dojenčkov. Sestava: Aqua, Sodium Laureth Sulfate, Cocamide DEA, Sodium Chloride, Cocamidopropil Betain, Glycerin, Coco Glucoside, Alcohol, Lactic Acid, Citric Acid.</t>
  </si>
  <si>
    <t>hipoalergeni losjon za umivanje rok, telesa in lasišča, plastenka 500 ml</t>
  </si>
  <si>
    <t>Hipoalergeni losjon za umivanje občutljive kože in lasišča, brez barvil in alkalijskih mil. Primeren za umivanje pred higienskim in kirurškim razkuževanjem rok, za umivanje in prhanje odraslih, otrok in dojenčkov. Vsebuje blage čistilne učinkovine, dodana sredstva za nego in zaščito kože, alantoin. Dermatološko testiran s koži prijaznim pH 5.0</t>
  </si>
  <si>
    <t>losjon za umivanje rok, telesa in lasišča s protimikrobnim delovanjem, plastenka 500 ml</t>
  </si>
  <si>
    <t>Losjon za umivanje rok, kože in lasišča z antimikrobnim delovanjem s koži prijaznim pH. Učinkovito uničuje mikroorganizme, vključno z večkratno odpornimi bakterijami, glivami in virusi. Primeren je za dekolonizacijo oseb okuženih z MRSA. Aktivne učinkovine: 4,0 - 4,5 g klorheksidinijevega glukonata v 100 g.</t>
  </si>
  <si>
    <t>SKUPNA VREDNOST PODSKLOP 4.16. v EUR:</t>
  </si>
  <si>
    <t>Losjon za nego kože po umivanju in razkuževanju rok in telesa z izbrano kombinacijo negovalnih olj in čebeljega voska. Emulzija olje v vodi. Uravnava vlažnost kože, jo ščiti in neguje, po toplotnih terapijah deluje hladilno in osvežujoče. Sestava: voda, tekoči parafin, propilen glikol, stearinska kislina, negovalna olja, čebelji vosek.</t>
  </si>
  <si>
    <t>vatirane palčke za ustno nego</t>
  </si>
  <si>
    <t>Vatirane glicerinske palčke za ustno nego, prepojene s tekočino za ustno higieno, z okusom limone. 1 kos je 1 palčka</t>
  </si>
  <si>
    <t>gobice čistilne trikotne srednje</t>
  </si>
  <si>
    <t>Gobice čistilne trikotne srednje sterilne, za ustno nego in higieno, izdelane iz poliuretanske pene z lesenim držalom, za enkratno uporabo.</t>
  </si>
  <si>
    <t>zobna ščetka za enkratno uporabo z zobno pasto, v ovojnini</t>
  </si>
  <si>
    <t>set za ustno nego, za čiščenje in nego zob, ustne votline in ustnic</t>
  </si>
  <si>
    <t>24-urni, 6-delni set za ustno nego. Vsebuje 2 kos zavitka: zobna ščetka z gobico za čiščenje in z odprtinami za izsesavanje z vseh strani na koncu, 7 ml ustna čistilna raztopina 0,12% klorheksidin diglukonata in palčka z gobico ter 4 kos zavitka: zobna palčka z gobico, prepojena z natrijevim bikarbonatom za čiščenje in z odprtinami za izsesavanje z obeh strani na koncu in 7 ml ustna čistilna raztopina z antiseptičnim učinkom, ki vsebuje sestavino za istočasno vlaženje ustne votline. Izvedba naj omogoča čim enostavnejše rokovanje za uporabnika, pripomočki naj bodo varni, kakovostni in nežni za čiščenje ustne votline. Medicinski pripomoček Razreda 2a, imeti mora oznako CE, LOT številko in označen rok uporabe v skladu z direktivo za medicinski pripomoček MDD 93/42EEC, ustreza standardu ISO 13485.</t>
  </si>
  <si>
    <t>set za ustno nego, za čiščenje in nego zob, ustne votline in ustnic z vodikovim peroksidom</t>
  </si>
  <si>
    <t>24-urni, 6-delni set za ustno nego. Vsebuje 2 kos zavitka: zobna ščetka z gobico za čiščenje in z odprtinami za izsesavanje z vseh strani na koncu, 7 ml ustna čistilna raztopina 0,12% klorheksidin diglukonata in palčka z gobico ter 4 kos zavitka: zobna palčka z gobico, prepojena z natrijevim bikarbonatom za čiščenje in z odprtinami za izsesavanje z obeh strani na koncu, 7 ml ustna čistilna raztopina z antiseptičnim učinkom (vodikov peroksid 1,5%), palčka z gobico in ustni vlažilec za vlaženje ustnic ter ustne votline. Izvedba naj omogoča čim enostavnejše rokovanje za uporabnika, pripomočki naj bodo varni, kakovostni in nežni za čiščenje ustne votline. Medicinski pripomoček Razreda 2a, imeti mora oznako CE, LOT številko in označen rok uporabe v skladu z direktivo za medicinski pripomoček MDD 93/42EEC, ustreza standardu ISO 13485.</t>
  </si>
  <si>
    <t xml:space="preserve">Slinček iz plastificirane vlaknovine za enkratno uporabo, velikost 37-40cm x 50-70cm </t>
  </si>
  <si>
    <t>Plenica iz netkanega materiala nesterilna za enkratno uporabo, velikost 72 x 100cm</t>
  </si>
  <si>
    <t>mazilo za ustnice 15ml</t>
  </si>
  <si>
    <t xml:space="preserve">Mazilo za ustnice pomirja razdraženo kožo ustnic in blaži vnetja. Preprečuje izsušitev in pokanje. Sestavljeno je iz izvlečka ognjiča in eteričnih olj.  </t>
  </si>
  <si>
    <t>ribje mazilo 35g</t>
  </si>
  <si>
    <t xml:space="preserve">Mazilo, ki vsebuje ribje olje, vitamina A in D3. Primerno za nego suhe, razpokane in razdražene kože, po sončenju, pri blagih opeklinah in pordeli koži. Primerno tudi za nego in zaščito urogenitalnega predela pred dražečimi učinki urina in blata pri dojenčkih.  </t>
  </si>
  <si>
    <t>olje v obliki spreja za zaščito in nego kože, 200 - 250ml</t>
  </si>
  <si>
    <t>Oljno razpršilo za zaščito kože. Vsebuje pantenol in zanesljivo ščiti ekstremno suho in občutljivo kožo. Omogoča enostavno nanašanje na kožo. Enakovredno kot olje MENALIND, PAUL HARTMANN</t>
  </si>
  <si>
    <t xml:space="preserve">pena za čiščenje kože </t>
  </si>
  <si>
    <t>Intenzivna čistilna pena s kreatinom, ki spodbuja zaščitne mehanizme kože in nevtralizira neprijeten vonj. Primerna za uporabo brez mila in vode. Omogoča enostavno uporabo in nanašanje na specifična območja na koži. Enakovredno kot pena za čiščenje kože MENALIND, PAUL HARTMANN</t>
  </si>
  <si>
    <t>profesionalna zaščitna krema</t>
  </si>
  <si>
    <t>Zaščitna krema za kožo s sestavinami, ki koži zagotavljajo potrebna olja in količino vlažnosti. Za zaščito poškodovane kože, ki je nenehno izpostavljena agresivnim snovem, vlagi ali pritisku. Enakovredno kot zaščitna krema MENALIND, PAUL HARTMANN</t>
  </si>
  <si>
    <t>negovalna krema za roke 100ml</t>
  </si>
  <si>
    <t xml:space="preserve">Krema za nego obraza, telesa in rok. Kožo ščiti, neguje in obnavlja. Dermatološko testirana. Brez parabenov, mineralnih olj in barvil. Pakiranje: stoječa tuba 100ml. </t>
  </si>
  <si>
    <t>mleko za nego in zaščito otroške kože, 200ml</t>
  </si>
  <si>
    <t xml:space="preserve">Mleko za suho in občutljivo dojenčkovo kožo, ki kožo vlaži in zaščiti. Ne vsebuje parabenov, barvil in alkohola. Dermatološko testiran, hipoalergen izdelek. S karitejevim maslom in naravnimi omega-6 lipidi. Ne vsebuje mandljevega olja. </t>
  </si>
  <si>
    <t>otroška kopel + šampon, 200ml</t>
  </si>
  <si>
    <t xml:space="preserve">Šampon in kopel v enem, ki nežno očisti lase in občutljivo kožo dojenčka. Ne vsebuje parabenov, alkohola in barvil. Dermatološko testiran, hipoalergen izdelek. Oftalmološko dokazano, da oči izdelek dobro prenašajo. Varuje pred solzami, primeren za kopanje dojenčkov. </t>
  </si>
  <si>
    <t xml:space="preserve">Puder za občutljivo kožo, ki ščiti pred razdraženostjo, drgnejnjem in srbenjem. Dolgotrajno in učinkovito pomirja in ohladi razdražena mesta na koži. Ne vsebuje parabenov, barvil in alkohola. Dermatološko testian, hipoalergen izdelek s koži prijaznim pH.  </t>
  </si>
  <si>
    <t>Krema vsebuje cinkovi oksid in sestavine, ki ustvarijo zaščitno plast in tako ščiti kožo pred snovmi, ki jo dražijo; za uporabo pri pleničnem izpuščaju, ekcemu in drugih kožnih vnetjih. Enakovredno kot Sudocrem</t>
  </si>
  <si>
    <t>SKLOP 1.15. ZAŠČITNI PREDPRAŽNIK</t>
  </si>
  <si>
    <t>SKUPNA VREDNOST SKLOP 2.1. v EUR:</t>
  </si>
  <si>
    <t>SKUPNA VREDNOST SKLOP 2.2. v EUR:</t>
  </si>
  <si>
    <t>SKUPNA VREDNOST SKLOP 2.3. v EUR:</t>
  </si>
  <si>
    <t>SKUPNA VREDNOST SKLOP 2.4. v EUR:</t>
  </si>
  <si>
    <t>SKUPNA VREDNOST SKLOP 2.5. v EUR:</t>
  </si>
  <si>
    <t>SKLOP 2.6.  ROBČKI ZA DEZINFEKCIJO KOŽE Z 2% KLORHEKSIDINOM</t>
  </si>
  <si>
    <t>SKUPNA VREDNOST SKLOP 2.6. v EUR:</t>
  </si>
  <si>
    <t>alkoholni robčki za kožo</t>
  </si>
  <si>
    <t>SKUPNA VREDNOST SKLOP 2.7. v EUR:</t>
  </si>
  <si>
    <t>SKUPNA VREDNOST SKLOP 2.8. v EUR:</t>
  </si>
  <si>
    <t>SKUPNA VREDNOST SKLOP 2.9. v EUR:</t>
  </si>
  <si>
    <t>SKUPNA VREDNOST SKLOP 2.10. v EUR:</t>
  </si>
  <si>
    <t>SKUPNA VREDNOST SKLOP 2.11. v EUR:</t>
  </si>
  <si>
    <t>SKUPNA VREDNOST SKLOP 2.12. v EUR:</t>
  </si>
  <si>
    <t>SKUPNA VREDNOST SKLOP 2.13. v EUR:</t>
  </si>
  <si>
    <t>SKUPNA VREDNOST SKLOP 2.14. v EUR:</t>
  </si>
  <si>
    <t>SKUPNA VREDNOST SKLOP 2.15. v EUR:</t>
  </si>
  <si>
    <t>SKUPNA VREDNOST SKLOP 2.16. v EUR:</t>
  </si>
  <si>
    <t>SKUPNA VREDNOST SKLOP 2.17. v EUR:</t>
  </si>
  <si>
    <t>SKUPNA VREDNOST SKLOP 2.18. v EUR:</t>
  </si>
  <si>
    <t>SKUPNA VREDNOST SKLOP 3.1. v EUR:</t>
  </si>
  <si>
    <t>SKUPNA VREDNOST SKLOP 3.2. v EUR:</t>
  </si>
  <si>
    <t>SKUPNA VREDNOST SKLOP 3.3. v EUR:</t>
  </si>
  <si>
    <t>SKUPNA VREDNOST SKLOP 3.4. v EUR:</t>
  </si>
  <si>
    <t>SKUPNA VREDNOST SKLOP 3.5. v EUR:</t>
  </si>
  <si>
    <t>SKUPNA VREDNOST SKLOP 3.6. v EUR:</t>
  </si>
  <si>
    <t>SKUPNA VREDNOST SKLOP 3.7. v EUR:</t>
  </si>
  <si>
    <t>SKUPNA VREDNOST SKLOP 3.8. v EUR:</t>
  </si>
  <si>
    <t>SKUPNA VREDNOST SKLOP 3.9. v EUR:</t>
  </si>
  <si>
    <t>SKUPNA VREDNOST SKLOP 3.10. v EUR:</t>
  </si>
  <si>
    <t>SKUPNA VREDNOST SKLOP 3.11. v EUR:</t>
  </si>
  <si>
    <t>SKUPNA VREDNOST SKLOP 3.12. v EUR:</t>
  </si>
  <si>
    <t>SKLOP 3.13. KASETA ZA PLAZMA STERILIZATOR</t>
  </si>
  <si>
    <t>SKUPNA VREDNOST SKLOP 3.13. v EUR:</t>
  </si>
  <si>
    <t>SKUPNA VREDNOST SKLOP 3.14. v EUR:</t>
  </si>
  <si>
    <t>SKUPNA VREDNOST SKLOPI 1.1.-1.15.v EUR:</t>
  </si>
  <si>
    <t>SKUPNA VREDNOST SKLOPI 2.1.-2.18.v EUR:</t>
  </si>
  <si>
    <t>SKUPNA VREDNOST SKLOP 4.1. v EUR:</t>
  </si>
  <si>
    <t>SKUPNA VREDNOST SKLOP 4.2. v EUR:</t>
  </si>
  <si>
    <t>SKUPNA VREDNOST SKLOP 4.3. v EUR:</t>
  </si>
  <si>
    <t>SKLOP 4.4. HLAČKE ZA KIRURŠKO PRIPRAVO PACIENTA</t>
  </si>
  <si>
    <t>hlačke za endoskopijo</t>
  </si>
  <si>
    <t>SKUPNA VREDNOST SKLOP 4.4.  v EUR:</t>
  </si>
  <si>
    <t>hlačke – tangice, za kirurško pripravo pacienta moške</t>
  </si>
  <si>
    <t>hlačke – tangice, za kirurško pripravo pacienta ženske</t>
  </si>
  <si>
    <t>SKUPNA VREDNOST SKLOP 4.5. v EUR:</t>
  </si>
  <si>
    <t>SKUPNA VREDNOST SKLOP 4.6. v EUR:</t>
  </si>
  <si>
    <t>SKUPNA VREDNOST SKLOP 4.7. v EUR:</t>
  </si>
  <si>
    <t>SKUPNA VREDNOST SKLOP 4.8. v EUR:</t>
  </si>
  <si>
    <t>SKUPNA VREDNOST SKLOP 4.9. v EUR:</t>
  </si>
  <si>
    <t>SKUPNA VREDNOST SKLOP 4.10. v EUR:</t>
  </si>
  <si>
    <t>SKUPNA VREDNOST SKLOP 4.11. v EUR:</t>
  </si>
  <si>
    <t>SKUPNA VREDNOST SKLOP 4.12. v EUR:</t>
  </si>
  <si>
    <t>SKUPNA VREDNOST SKLOP 4.13. v EUR:</t>
  </si>
  <si>
    <t>SKUPNA VREDNOST SKLOP 4.14. v EUR:</t>
  </si>
  <si>
    <t>SKUPNA VREDNOST SKLOP 4.15. v EUR:</t>
  </si>
  <si>
    <t>SKUPNA VREDNOST SKLOP 4.17. v EUR:</t>
  </si>
  <si>
    <t>SKUPNA VREDNOST SKLOP 4.18. v EUR:</t>
  </si>
  <si>
    <t>SKUPNA VREDNOST SKLOP 4.19. v EUR:</t>
  </si>
  <si>
    <t>SKUPNA VREDNOST SKLOP 4.20. v EUR:</t>
  </si>
  <si>
    <t>SKUPNA VREDNOST SKLOP 4.21. v EUR:</t>
  </si>
  <si>
    <t>SKUPNA VREDNOST SKLOP 4.22. v EUR:</t>
  </si>
  <si>
    <t>SKUPNA VREDNOST SKLOP 4.23. v EUR:</t>
  </si>
  <si>
    <t>SKUPNA VREDNOST SKLOP 4.24. v EUR:</t>
  </si>
  <si>
    <t>SKUPNA VREDNOST SKLOP 4.25. v EUR:</t>
  </si>
  <si>
    <t>zaščitna krema za dojenčke 60g pakiranje</t>
  </si>
  <si>
    <t>SKUPNA VREDNOST SKLOP 4.26. v EUR:</t>
  </si>
  <si>
    <t>depilacijska krema za predoperativno pripravo kože,naj vsebuje pomirjajočo formulo z izvlečkom kamilice, ki kožo blagodejno pomiri in osveži.  Omogoča odlično depilacijo vseh vrst kože, še posebej občutljive. Krema naj zagotavlja hitro in učinkovito odstranjevanje dlačic.</t>
  </si>
  <si>
    <t>depilacijska krema za predoperativno pripravo v tubi 100 ml</t>
  </si>
  <si>
    <t>SKUPNA VREDNOST SKLOPI 4.1.-4.26.v EUR:</t>
  </si>
  <si>
    <t>Maj 2022</t>
  </si>
  <si>
    <t>SKUPNA VREDNOST SKLOP 1.13. v EUR:</t>
  </si>
  <si>
    <t xml:space="preserve">Prevleka za obutev flis </t>
  </si>
  <si>
    <t>Izdelana mora biti iz polipropilena SMS, imeti elastično obrobo in segati do gležnja. Biti mora primerna za vse velikosti obutve, primerna za nošenje in nuditi ustrezno zaščito.</t>
  </si>
  <si>
    <t>kemični indikator za nadzor uspešnosti parne sterilizacije votlih inštrumentov</t>
  </si>
  <si>
    <t>kemični indikator za nadzor votlih inštrumentov in polnitve (134°C, 3 min; 121°C, 15 min), ki se uporablja v kombinaciji s procesno napravo-PCD, ki je namenjena za večkratno uporabo. PCD napravo mora ponudnik zagotoviti brezplačno glede na število sterilizatorjev. PCD naprava naj bo izvedena tako, da je mehansko čim bolj odporna in primerna za uporabo pri čim več parnih sterilizacijskih procesih (do 10.000x). Po končani uporabi naj se PCD naprava v najkrajšem času ohladi. Ustrezati mora zahtevam standardov EN ISO 11140-1 Razred 2 in EN 867-5.</t>
  </si>
  <si>
    <t>PODSKLOP 3.15. KONTROLNIK USPEŠNOSTI PARNE STERILIZACIJE VOTLIH INŠTRUMENTOV</t>
  </si>
  <si>
    <t>SKUPNA VREDNOST PODSKLOP 3.15. v EUR:</t>
  </si>
  <si>
    <t>SKUPNA VREDNOST SKLOPI 3.1.-3.15.v EUR:</t>
  </si>
  <si>
    <t xml:space="preserve">SKLOP 1. ZAŠČITNI PRIPOMOČKI </t>
  </si>
  <si>
    <t>SKLOP 2.1. RAZKUŽILO ZA DEZINFEKCIJO KOŽE S KLORHEKSIDINOM 0,5%</t>
  </si>
  <si>
    <t>SKLOP 2.2. RAZKUŽILO ZA DEZINFEKCIJO KOŽE S KLORHEKSIDINOM 2%</t>
  </si>
  <si>
    <t>SKLOP 2.3. OBARVANO RAZKUŽILO ZA DEZINFEKCIJO KOŽE S KLORHEKSIDINOM 2%</t>
  </si>
  <si>
    <t>SKLOP 2.4. VODNA RAZTOPINA ZA DEZINFEKCIJO KOŽE S KLORHEKSIDINOM 2%</t>
  </si>
  <si>
    <t>SKLOP 2.5. ALKOHOLNI ROBČKI ZA DEZINFEKCIJO KOŽE</t>
  </si>
  <si>
    <t>alkoholni robčki za kožo z 2% klorheksidinom</t>
  </si>
  <si>
    <t>Alkoholni robčki morajo biti dvoslojni, vsebovati 70% izopropilni alkohol in 2% klorheksidin, velikost medium (okvirno 90mmx45mm) Posamično sterilno pakiranje.</t>
  </si>
  <si>
    <t>SKLOP 2.7. RAZTOPINA IN GEL ZA ČIŠČENJE IN OSKRBO RAN</t>
  </si>
  <si>
    <t xml:space="preserve">SKLOP 2.8. POKROVČKI ZA DEZINFEKCIJO IN ZAŠČITO KONEKTOV Z BREZIGELNIM DOSTOPOM </t>
  </si>
  <si>
    <t>SKLOP 2.9. SREDSTVA ZA ČIŠČENJE IN RAZKUŽEVANJE PRIPOMOČKOV IN INSTRUMENTOV</t>
  </si>
  <si>
    <t>SKLOP 2.10. RAZKUŽILNO SREDSTVO ZA ENDOSKOPSKE INSTRUMENTE</t>
  </si>
  <si>
    <t>SKLOP 2.11. RAZKUŽILO Z ENCIMI ZA ČIŠČENJE IN RAZKUŽEVANJE PRIPOMOČKOV IN INSTRUMENTOV</t>
  </si>
  <si>
    <t>SKLOP 2.12. SREDSTVO ZA OBNOVO KIRURŠKIH INŠTRUMENTOV</t>
  </si>
  <si>
    <t>SKLOP 2.13. GRANULAT ZA ČIŠČENJE IN RAZKUŽEVANJE POVRŠIN IN OPREME S SPOROCIDNIM DELOVANJEM</t>
  </si>
  <si>
    <t>SKLOP 2.14. RAZKUŽILNI ROBČKI ZA POVRŠINE</t>
  </si>
  <si>
    <t>SKLOP 2.15. STERILNE ŠČETKE Z GOBICO</t>
  </si>
  <si>
    <t>SKLOP 2.16. TEKOČA SREDSTVA ZA ČIŠČENJE IN RAZKUŽEVANJE HEMODIALIZNIH APARATOV</t>
  </si>
  <si>
    <t>SKLOP 2.17. SOL ZA POMIVALNE STROJE IN OSTALE APARATURE</t>
  </si>
  <si>
    <t xml:space="preserve">SKLOP 2.18. RAZTOPINA ZA IZPIRANJE USTNE VOTLINE PRI DEKOLONIZACIJI </t>
  </si>
  <si>
    <t xml:space="preserve">Vodna raztopina na osnovi betaina in poliheksanida, primerna za izpiranje ustne votline, pri dekolonizaciji MRSA, VRE, ESBL. Ne vsebuje barvil,  klorheksidina. </t>
  </si>
  <si>
    <t>SKLOP 3.1. ROKAVI IN VREČKE ZA PARNO STERILIZACIJO</t>
  </si>
  <si>
    <t>SKLOP 3.2. NETKANI ZAVOJNI MATERIAL ZA PARNO STERILIZACIJO</t>
  </si>
  <si>
    <t>SKLOP 3.3. NETKANI ZAVOJNI MATERIAL ZA PARNO STERILIZACIJO ZELEN + MODER</t>
  </si>
  <si>
    <t>SKLOP 3.4. KREP PAPIR ZA PARNO STERILIZACIJO</t>
  </si>
  <si>
    <t>SKLOP 3.5. PAPIR ZA PODLOGE ZA OPERACIJSKE MREŽE ZA PARNO STERILIZACIJO</t>
  </si>
  <si>
    <t>SKLOP 3.6. ŠČITNIK ZA INŠTRUMENTE Z INDIKATORJEM ZA PARNO STERILIZACIJO</t>
  </si>
  <si>
    <t>SKLOP 3.7. KONTROLNIKI PARNE STERILIZACIJE IN AVTOKLAVA</t>
  </si>
  <si>
    <t>SKLOP 3.8 KEMIČNI INDIKATOR ZA PARNO STERILIZACIJO LEPLJIV</t>
  </si>
  <si>
    <t>Kemični indikator v obliki lističev za kontrolo sterilnosti pri parni sterilizaciji</t>
  </si>
  <si>
    <t>SKLOP 3.9. BIOLOŠKI INDIKATOR ZA PARNO STERILIZACIJO</t>
  </si>
  <si>
    <t>SKLOP 3.10. OVOJNINA ZA PLAZMA STERILIZACIJO</t>
  </si>
  <si>
    <t>SKLOP 3.11. BIOLOŠKI INDIKATOR ZA PLAZMA STERILIZACIJO</t>
  </si>
  <si>
    <t>SKLOP 3.12. KEMIČNI INDIKATOR ZA PLAZMA STERILIZACIJO LEPLJIV</t>
  </si>
  <si>
    <t>SKLOP 3.14. KONTROLNIK TERMODEZINFEKCIJE</t>
  </si>
  <si>
    <t>SKLOP 4.1. VLOŽKI HIGIENSKI</t>
  </si>
  <si>
    <t>SKLOP 4.2. MREŽASTE HLAČKE</t>
  </si>
  <si>
    <t>SKLOP 4.3. HLAČKE ZA ENDOSKOPIJO</t>
  </si>
  <si>
    <t>SKLOP 4.5. VPOJNE GINEKOLOŠKE PODLOGE</t>
  </si>
  <si>
    <t>SKLOP 4.6. PLENICE IN VLOŽNE PREDLOGE ZA ODRASLE</t>
  </si>
  <si>
    <t>SKLOP 4.7. OTROŠKE PLENICE ZA NEDONOŠENČKE IN NOVOROJENČKE</t>
  </si>
  <si>
    <t>SKLOP 4.8. OTROŠKE PLENICE ZA DOJENČKE IN MALČKE</t>
  </si>
  <si>
    <t>SKLOP 4.9. PODLOGA POSTELJNA</t>
  </si>
  <si>
    <t>SKLOP 4.10. RJUHA ZAŠČITNA</t>
  </si>
  <si>
    <t>SKLOP 4.11. UMIVALNE VREČKE IN KRPICE</t>
  </si>
  <si>
    <t>SKLOP 4.12. PRIPOMOČKI ZA UMIVANJE LAS</t>
  </si>
  <si>
    <t>SKLOP 4.13. LOSJON ZA HIGIENSKO UMIVANJE ROK, KOŽE IN LASIŠČA</t>
  </si>
  <si>
    <t>SKLOP 4.14. HIPOALERGENI LOSJON ZA HIGIENSKO UMIVANJE ROK, KOŽE IN LASIŠČA</t>
  </si>
  <si>
    <t>SKLOP 4.15. LOSJON ZA UMIVANJE ROK IN KOŽE S PROTIMIKROBNIM DELOVANJEM</t>
  </si>
  <si>
    <t>SKLOP 4.16. NEGOVALNI LOSJON ZA NEGO KOŽE</t>
  </si>
  <si>
    <t>SKLOP 4.17. PRIPOMOČKI ZA USTNO NEGO IN HIGIENO</t>
  </si>
  <si>
    <t>SKLOP 4.18. ZOBNA ŠČETKA ZA ENKRATNO UPORABO Z DODATNO ZOBNO PASTO</t>
  </si>
  <si>
    <t>SKLOP 4.19. SET ZA USTNO NEGO Z IZSESAVANJEM</t>
  </si>
  <si>
    <t>SKLOP 4.20 SLINČKI</t>
  </si>
  <si>
    <t>SKLOP 4.21. PLENICA ZA PRVO OSKRBO NOVOROJENCA</t>
  </si>
  <si>
    <t>SKLOP 4.22. MAZILA</t>
  </si>
  <si>
    <t>SKLOP 4.23. SREDSTVA ZA UMIVANJE IN NEGO ODRASLE KOŽE</t>
  </si>
  <si>
    <t>SKLOP 4.24. SREDSTVA ZA UMIVANJE IN NEGO OTROŠKE KOŽE</t>
  </si>
  <si>
    <t>SKLOP 4.25. SREDSTVA ZA ZAŠČITO OTROŠKE KOŽE</t>
  </si>
  <si>
    <t>otroški puder 100g pakiranje</t>
  </si>
  <si>
    <t>SKLOP 4.26.DEPILACIJSKA KREMA ZA PREDOPERATIVNO PRIPRAVO KOŽE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</si>
</sst>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font>
      <sz val="11"/>
      <color indexed="8"/>
      <name val="Calibri"/>
      <family val="2"/>
      <charset val="238"/>
    </font>
    <font>
      <sz val="10"/>
      <name val="Arial"/>
      <family val="2"/>
      <charset val="238"/>
    </font>
    <font>
      <sz val="11"/>
      <name val="Times New Roman"/>
      <family val="1"/>
      <charset val="238"/>
    </font>
    <font>
      <sz val="14"/>
      <name val="Tw Cen MT"/>
      <family val="2"/>
      <charset val="238"/>
    </font>
    <font>
      <sz val="10"/>
      <name val="Times New Roman"/>
      <family val="1"/>
      <charset val="238"/>
    </font>
    <font>
      <sz val="10"/>
      <name val="Tw Cen MT"/>
      <family val="2"/>
      <charset val="238"/>
    </font>
    <font>
      <b/>
      <sz val="18"/>
      <name val="Tw Cen MT"/>
      <family val="2"/>
      <charset val="238"/>
    </font>
    <font>
      <b/>
      <sz val="10"/>
      <name val="Tw Cen MT"/>
      <family val="2"/>
      <charset val="238"/>
    </font>
    <font>
      <sz val="11"/>
      <name val="Tw Cen MT"/>
      <family val="2"/>
      <charset val="238"/>
    </font>
    <font>
      <b/>
      <sz val="12"/>
      <name val="Tw Cen MT"/>
      <family val="2"/>
      <charset val="238"/>
    </font>
    <font>
      <b/>
      <sz val="11"/>
      <name val="Tw Cen MT"/>
      <family val="2"/>
      <charset val="238"/>
    </font>
    <font>
      <b/>
      <sz val="11"/>
      <name val="Times New Roman"/>
      <family val="1"/>
      <charset val="238"/>
    </font>
    <font>
      <sz val="9"/>
      <name val="Tw Cen MT"/>
      <family val="2"/>
      <charset val="238"/>
    </font>
    <font>
      <b/>
      <sz val="9"/>
      <name val="Tw Cen MT"/>
      <family val="2"/>
      <charset val="238"/>
    </font>
    <font>
      <sz val="10"/>
      <color indexed="8"/>
      <name val="Twentieth Century"/>
      <charset val="238"/>
    </font>
    <font>
      <b/>
      <sz val="9"/>
      <color indexed="10"/>
      <name val="Tw Cen MT"/>
      <family val="2"/>
      <charset val="238"/>
    </font>
    <font>
      <sz val="11"/>
      <name val="Calibri"/>
      <family val="2"/>
      <charset val="238"/>
    </font>
    <font>
      <sz val="11"/>
      <color indexed="8"/>
      <name val="Calibri"/>
      <family val="2"/>
      <charset val="238"/>
    </font>
  </fonts>
  <fills count="4">
    <fill>
      <patternFill patternType="none"/>
    </fill>
    <fill>
      <patternFill patternType="gray125"/>
    </fill>
    <fill>
      <patternFill patternType="solid">
        <fgColor indexed="43"/>
        <bgColor indexed="26"/>
      </patternFill>
    </fill>
    <fill>
      <patternFill patternType="solid">
        <fgColor indexed="22"/>
        <bgColor indexed="31"/>
      </patternFill>
    </fill>
  </fills>
  <borders count="59">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bottom style="thin">
        <color indexed="8"/>
      </bottom>
      <diagonal/>
    </border>
    <border>
      <left style="thin">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top/>
      <bottom/>
      <diagonal/>
    </border>
    <border>
      <left style="medium">
        <color indexed="8"/>
      </left>
      <right/>
      <top style="medium">
        <color indexed="8"/>
      </top>
      <bottom style="medium">
        <color indexed="8"/>
      </bottom>
      <diagonal/>
    </border>
    <border>
      <left/>
      <right style="thin">
        <color indexed="8"/>
      </right>
      <top/>
      <bottom style="thin">
        <color indexed="8"/>
      </bottom>
      <diagonal/>
    </border>
    <border>
      <left/>
      <right/>
      <top style="medium">
        <color indexed="8"/>
      </top>
      <bottom/>
      <diagonal/>
    </border>
    <border>
      <left style="thin">
        <color indexed="8"/>
      </left>
      <right/>
      <top style="medium">
        <color indexed="8"/>
      </top>
      <bottom style="thin">
        <color indexed="8"/>
      </bottom>
      <diagonal/>
    </border>
    <border>
      <left/>
      <right style="thin">
        <color indexed="8"/>
      </right>
      <top style="medium">
        <color indexed="8"/>
      </top>
      <bottom style="thin">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medium">
        <color indexed="8"/>
      </top>
      <bottom/>
      <diagonal/>
    </border>
    <border>
      <left/>
      <right style="medium">
        <color indexed="8"/>
      </right>
      <top style="medium">
        <color indexed="8"/>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top style="medium">
        <color indexed="64"/>
      </top>
      <bottom style="medium">
        <color indexed="64"/>
      </bottom>
      <diagonal/>
    </border>
    <border>
      <left style="medium">
        <color indexed="64"/>
      </left>
      <right/>
      <top style="medium">
        <color indexed="64"/>
      </top>
      <bottom style="medium">
        <color indexed="8"/>
      </bottom>
      <diagonal/>
    </border>
    <border>
      <left style="thin">
        <color indexed="8"/>
      </left>
      <right/>
      <top style="medium">
        <color indexed="64"/>
      </top>
      <bottom style="medium">
        <color indexed="8"/>
      </bottom>
      <diagonal/>
    </border>
    <border>
      <left/>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64"/>
      </left>
      <right style="thin">
        <color indexed="8"/>
      </right>
      <top style="medium">
        <color indexed="8"/>
      </top>
      <bottom style="medium">
        <color indexed="64"/>
      </bottom>
      <diagonal/>
    </border>
    <border>
      <left style="thin">
        <color indexed="8"/>
      </left>
      <right style="thin">
        <color indexed="8"/>
      </right>
      <top style="medium">
        <color indexed="8"/>
      </top>
      <bottom style="medium">
        <color indexed="64"/>
      </bottom>
      <diagonal/>
    </border>
    <border>
      <left style="thin">
        <color indexed="8"/>
      </left>
      <right style="medium">
        <color indexed="64"/>
      </right>
      <top style="medium">
        <color indexed="8"/>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medium">
        <color indexed="64"/>
      </right>
      <top style="thin">
        <color indexed="64"/>
      </top>
      <bottom style="thin">
        <color indexed="64"/>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thin">
        <color indexed="64"/>
      </left>
      <right/>
      <top style="medium">
        <color indexed="64"/>
      </top>
      <bottom style="medium">
        <color indexed="64"/>
      </bottom>
      <diagonal/>
    </border>
    <border>
      <left style="thin">
        <color indexed="8"/>
      </left>
      <right style="medium">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thin">
        <color indexed="8"/>
      </left>
      <right style="thin">
        <color indexed="8"/>
      </right>
      <top style="medium">
        <color indexed="64"/>
      </top>
      <bottom style="medium">
        <color indexed="8"/>
      </bottom>
      <diagonal/>
    </border>
    <border>
      <left/>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s>
  <cellStyleXfs count="5">
    <xf numFmtId="0" fontId="0" fillId="0" borderId="0"/>
    <xf numFmtId="0" fontId="1" fillId="0" borderId="0"/>
    <xf numFmtId="0" fontId="17" fillId="0" borderId="0"/>
    <xf numFmtId="0" fontId="17" fillId="0" borderId="0"/>
    <xf numFmtId="0" fontId="1" fillId="0" borderId="0"/>
  </cellStyleXfs>
  <cellXfs count="474">
    <xf numFmtId="0" fontId="0" fillId="0" borderId="0" xfId="0"/>
    <xf numFmtId="0" fontId="1" fillId="0" borderId="0" xfId="1"/>
    <xf numFmtId="0" fontId="2" fillId="0" borderId="0" xfId="1" applyFont="1"/>
    <xf numFmtId="0" fontId="3" fillId="0" borderId="0" xfId="1" applyFont="1"/>
    <xf numFmtId="0" fontId="4" fillId="0" borderId="0" xfId="1" applyFont="1"/>
    <xf numFmtId="0" fontId="5" fillId="0" borderId="0" xfId="1" applyFont="1"/>
    <xf numFmtId="0" fontId="6" fillId="0" borderId="0" xfId="1" applyFont="1"/>
    <xf numFmtId="0" fontId="7" fillId="0" borderId="0" xfId="1" applyFont="1"/>
    <xf numFmtId="0" fontId="8" fillId="0" borderId="0" xfId="1" applyFont="1"/>
    <xf numFmtId="49" fontId="9" fillId="0" borderId="0" xfId="1" applyNumberFormat="1" applyFont="1"/>
    <xf numFmtId="0" fontId="8" fillId="0" borderId="0" xfId="1" applyFont="1" applyAlignment="1">
      <alignment horizontal="right"/>
    </xf>
    <xf numFmtId="0" fontId="10" fillId="0" borderId="0" xfId="1" applyFont="1"/>
    <xf numFmtId="0" fontId="11" fillId="0" borderId="0" xfId="1" applyFont="1"/>
    <xf numFmtId="0" fontId="5" fillId="0" borderId="0" xfId="0" applyFont="1"/>
    <xf numFmtId="0" fontId="12" fillId="0" borderId="0" xfId="0" applyFont="1"/>
    <xf numFmtId="3" fontId="5" fillId="0" borderId="0" xfId="0" applyNumberFormat="1" applyFont="1"/>
    <xf numFmtId="0" fontId="5" fillId="0" borderId="0" xfId="0" applyFont="1" applyAlignment="1"/>
    <xf numFmtId="0" fontId="5" fillId="0" borderId="0" xfId="0" applyFont="1" applyAlignment="1">
      <alignment horizontal="right"/>
    </xf>
    <xf numFmtId="164" fontId="5" fillId="0" borderId="0" xfId="0" applyNumberFormat="1" applyFont="1" applyAlignment="1">
      <alignment horizontal="right"/>
    </xf>
    <xf numFmtId="4" fontId="5" fillId="0" borderId="0" xfId="0" applyNumberFormat="1" applyFont="1" applyAlignment="1">
      <alignment horizontal="right"/>
    </xf>
    <xf numFmtId="0" fontId="7" fillId="0" borderId="0" xfId="0" applyFont="1" applyAlignment="1">
      <alignment wrapText="1"/>
    </xf>
    <xf numFmtId="0" fontId="13" fillId="0" borderId="0" xfId="0" applyFont="1" applyAlignment="1">
      <alignment horizontal="left" wrapText="1"/>
    </xf>
    <xf numFmtId="0" fontId="7" fillId="0" borderId="0" xfId="0" applyFont="1" applyAlignment="1"/>
    <xf numFmtId="3" fontId="7" fillId="0" borderId="0" xfId="0" applyNumberFormat="1" applyFont="1" applyAlignment="1">
      <alignment horizontal="right"/>
    </xf>
    <xf numFmtId="0" fontId="5" fillId="0" borderId="0" xfId="0" applyFont="1" applyAlignment="1">
      <alignment wrapText="1"/>
    </xf>
    <xf numFmtId="0" fontId="12" fillId="0" borderId="0" xfId="0" applyFont="1" applyAlignment="1">
      <alignment horizontal="left"/>
    </xf>
    <xf numFmtId="3" fontId="5" fillId="0" borderId="0" xfId="0" applyNumberFormat="1" applyFont="1" applyAlignment="1">
      <alignment horizontal="right"/>
    </xf>
    <xf numFmtId="0" fontId="7" fillId="0" borderId="0" xfId="0" applyFont="1" applyAlignment="1">
      <alignment horizontal="right" wrapText="1"/>
    </xf>
    <xf numFmtId="0" fontId="12" fillId="0" borderId="0" xfId="0" applyFont="1" applyAlignment="1">
      <alignment horizontal="left" wrapText="1"/>
    </xf>
    <xf numFmtId="0" fontId="5" fillId="3" borderId="1" xfId="0" applyFont="1" applyFill="1" applyBorder="1" applyAlignment="1">
      <alignment wrapText="1"/>
    </xf>
    <xf numFmtId="0" fontId="5" fillId="3" borderId="1" xfId="0" applyFont="1" applyFill="1" applyBorder="1" applyAlignment="1">
      <alignment horizontal="right"/>
    </xf>
    <xf numFmtId="164" fontId="5" fillId="3" borderId="1" xfId="0" applyNumberFormat="1" applyFont="1" applyFill="1" applyBorder="1" applyAlignment="1">
      <alignment horizontal="right"/>
    </xf>
    <xf numFmtId="4" fontId="5" fillId="3" borderId="1" xfId="0" applyNumberFormat="1" applyFont="1" applyFill="1" applyBorder="1" applyAlignment="1">
      <alignment horizontal="right"/>
    </xf>
    <xf numFmtId="0" fontId="5" fillId="0" borderId="1" xfId="0" applyFont="1" applyBorder="1" applyAlignment="1"/>
    <xf numFmtId="0" fontId="12" fillId="0" borderId="1" xfId="0" applyFont="1" applyBorder="1" applyAlignment="1">
      <alignment horizontal="left" wrapText="1"/>
    </xf>
    <xf numFmtId="3" fontId="5" fillId="0" borderId="1" xfId="0" applyNumberFormat="1" applyFont="1" applyBorder="1" applyAlignment="1">
      <alignment horizontal="right"/>
    </xf>
    <xf numFmtId="4" fontId="5" fillId="0" borderId="1" xfId="0" applyNumberFormat="1" applyFont="1" applyBorder="1" applyAlignment="1">
      <alignment horizontal="right"/>
    </xf>
    <xf numFmtId="0" fontId="7" fillId="0" borderId="1" xfId="0" applyFont="1" applyBorder="1" applyAlignment="1"/>
    <xf numFmtId="0" fontId="13" fillId="0" borderId="1" xfId="0" applyFont="1" applyBorder="1" applyAlignment="1">
      <alignment horizontal="left" wrapText="1"/>
    </xf>
    <xf numFmtId="3" fontId="7" fillId="0" borderId="1" xfId="0" applyNumberFormat="1" applyFont="1" applyBorder="1" applyAlignment="1">
      <alignment horizontal="right"/>
    </xf>
    <xf numFmtId="0" fontId="7" fillId="0" borderId="1" xfId="0" applyFont="1" applyBorder="1" applyAlignment="1">
      <alignment wrapText="1"/>
    </xf>
    <xf numFmtId="0" fontId="7" fillId="0" borderId="1" xfId="0" applyFont="1" applyBorder="1" applyAlignment="1">
      <alignment horizontal="right"/>
    </xf>
    <xf numFmtId="164" fontId="7" fillId="0" borderId="1" xfId="0" applyNumberFormat="1" applyFont="1" applyBorder="1" applyAlignment="1">
      <alignment horizontal="right"/>
    </xf>
    <xf numFmtId="4" fontId="7" fillId="0" borderId="1" xfId="0" applyNumberFormat="1" applyFont="1" applyBorder="1" applyAlignment="1">
      <alignment horizontal="right"/>
    </xf>
    <xf numFmtId="0" fontId="7" fillId="0" borderId="0" xfId="0" applyFont="1"/>
    <xf numFmtId="0" fontId="5" fillId="0" borderId="1" xfId="0" applyFont="1" applyBorder="1" applyAlignment="1">
      <alignment wrapText="1"/>
    </xf>
    <xf numFmtId="0" fontId="5" fillId="0" borderId="1" xfId="0" applyFont="1" applyBorder="1" applyAlignment="1">
      <alignment horizontal="right"/>
    </xf>
    <xf numFmtId="164" fontId="5" fillId="0" borderId="1" xfId="0" applyNumberFormat="1" applyFont="1" applyBorder="1" applyAlignment="1">
      <alignment horizontal="right"/>
    </xf>
    <xf numFmtId="0" fontId="5" fillId="0" borderId="1" xfId="0" applyFont="1" applyFill="1" applyBorder="1" applyAlignment="1">
      <alignment wrapText="1"/>
    </xf>
    <xf numFmtId="0" fontId="12" fillId="0" borderId="1" xfId="0" applyFont="1" applyFill="1" applyBorder="1" applyAlignment="1">
      <alignment wrapText="1"/>
    </xf>
    <xf numFmtId="3" fontId="5" fillId="0" borderId="1" xfId="0" applyNumberFormat="1" applyFont="1" applyFill="1" applyBorder="1" applyAlignment="1">
      <alignment wrapText="1"/>
    </xf>
    <xf numFmtId="0" fontId="5" fillId="0" borderId="1" xfId="0" applyFont="1" applyFill="1" applyBorder="1" applyAlignment="1">
      <alignment horizontal="right"/>
    </xf>
    <xf numFmtId="164" fontId="5" fillId="0" borderId="1" xfId="0" applyNumberFormat="1" applyFont="1" applyFill="1" applyBorder="1" applyAlignment="1">
      <alignment horizontal="right"/>
    </xf>
    <xf numFmtId="4" fontId="5" fillId="0" borderId="1" xfId="0" applyNumberFormat="1" applyFont="1" applyFill="1" applyBorder="1" applyAlignment="1">
      <alignment horizontal="right"/>
    </xf>
    <xf numFmtId="0" fontId="5" fillId="0" borderId="0" xfId="0" applyFont="1" applyFill="1"/>
    <xf numFmtId="0" fontId="5" fillId="0" borderId="1" xfId="0" applyFont="1" applyBorder="1" applyAlignment="1">
      <alignment horizontal="right" wrapText="1"/>
    </xf>
    <xf numFmtId="164" fontId="5" fillId="0" borderId="1" xfId="0" applyNumberFormat="1" applyFont="1" applyBorder="1" applyAlignment="1">
      <alignment horizontal="right" wrapText="1"/>
    </xf>
    <xf numFmtId="4" fontId="5" fillId="0" borderId="1" xfId="0" applyNumberFormat="1" applyFont="1" applyBorder="1" applyAlignment="1">
      <alignment horizontal="right" wrapText="1"/>
    </xf>
    <xf numFmtId="0" fontId="5" fillId="0" borderId="1" xfId="0" applyFont="1" applyBorder="1"/>
    <xf numFmtId="0" fontId="12" fillId="0" borderId="1" xfId="0" applyFont="1" applyBorder="1"/>
    <xf numFmtId="3" fontId="5" fillId="0" borderId="1" xfId="0" applyNumberFormat="1" applyFont="1" applyBorder="1"/>
    <xf numFmtId="3" fontId="5" fillId="0" borderId="1" xfId="0" applyNumberFormat="1" applyFont="1" applyBorder="1" applyAlignment="1">
      <alignment horizontal="right" wrapText="1"/>
    </xf>
    <xf numFmtId="0" fontId="5" fillId="0" borderId="2" xfId="0" applyFont="1" applyBorder="1" applyAlignment="1">
      <alignment wrapText="1"/>
    </xf>
    <xf numFmtId="0" fontId="12" fillId="0" borderId="2" xfId="0" applyFont="1" applyBorder="1" applyAlignment="1">
      <alignment horizontal="left" wrapText="1"/>
    </xf>
    <xf numFmtId="3" fontId="5" fillId="0" borderId="2" xfId="0" applyNumberFormat="1" applyFont="1" applyBorder="1" applyAlignment="1">
      <alignment horizontal="right" wrapText="1"/>
    </xf>
    <xf numFmtId="0" fontId="5" fillId="0" borderId="2" xfId="0" applyFont="1" applyBorder="1" applyAlignment="1">
      <alignment horizontal="right"/>
    </xf>
    <xf numFmtId="164" fontId="5" fillId="0" borderId="2" xfId="0" applyNumberFormat="1" applyFont="1" applyBorder="1" applyAlignment="1">
      <alignment horizontal="right"/>
    </xf>
    <xf numFmtId="4" fontId="5" fillId="0" borderId="2" xfId="0" applyNumberFormat="1" applyFont="1" applyBorder="1" applyAlignment="1">
      <alignment horizontal="right"/>
    </xf>
    <xf numFmtId="0" fontId="7" fillId="0" borderId="3" xfId="0" applyFont="1" applyBorder="1" applyAlignment="1"/>
    <xf numFmtId="0" fontId="13" fillId="0" borderId="4" xfId="0" applyFont="1" applyBorder="1" applyAlignment="1">
      <alignment horizontal="left" wrapText="1"/>
    </xf>
    <xf numFmtId="0" fontId="7" fillId="0" borderId="4" xfId="0" applyFont="1" applyBorder="1" applyAlignment="1"/>
    <xf numFmtId="3" fontId="7" fillId="0" borderId="4" xfId="0" applyNumberFormat="1" applyFont="1" applyBorder="1" applyAlignment="1">
      <alignment horizontal="right"/>
    </xf>
    <xf numFmtId="0" fontId="7" fillId="0" borderId="4" xfId="0" applyFont="1" applyBorder="1" applyAlignment="1">
      <alignment wrapText="1"/>
    </xf>
    <xf numFmtId="0" fontId="7" fillId="0" borderId="4" xfId="0" applyFont="1" applyBorder="1" applyAlignment="1">
      <alignment horizontal="right"/>
    </xf>
    <xf numFmtId="164" fontId="7" fillId="0" borderId="4" xfId="0" applyNumberFormat="1" applyFont="1" applyBorder="1" applyAlignment="1">
      <alignment horizontal="right"/>
    </xf>
    <xf numFmtId="4" fontId="7" fillId="0" borderId="4" xfId="0" applyNumberFormat="1" applyFont="1" applyBorder="1" applyAlignment="1">
      <alignment horizontal="right"/>
    </xf>
    <xf numFmtId="4" fontId="7" fillId="0" borderId="5" xfId="0" applyNumberFormat="1" applyFont="1" applyBorder="1" applyAlignment="1">
      <alignment horizontal="right"/>
    </xf>
    <xf numFmtId="0" fontId="12" fillId="0" borderId="1" xfId="0" applyFont="1" applyBorder="1" applyAlignment="1">
      <alignment wrapText="1"/>
    </xf>
    <xf numFmtId="0" fontId="5" fillId="0" borderId="2" xfId="0" applyFont="1" applyBorder="1"/>
    <xf numFmtId="0" fontId="12" fillId="0" borderId="2" xfId="0" applyFont="1" applyBorder="1"/>
    <xf numFmtId="3" fontId="5" fillId="0" borderId="2" xfId="0" applyNumberFormat="1" applyFont="1" applyBorder="1"/>
    <xf numFmtId="0" fontId="5" fillId="0" borderId="2" xfId="0" applyFont="1" applyBorder="1" applyAlignment="1"/>
    <xf numFmtId="0" fontId="7" fillId="0" borderId="0" xfId="0" applyFont="1" applyBorder="1" applyAlignment="1"/>
    <xf numFmtId="0" fontId="13" fillId="0" borderId="0" xfId="0" applyFont="1" applyBorder="1" applyAlignment="1">
      <alignment horizontal="left" wrapText="1"/>
    </xf>
    <xf numFmtId="3" fontId="7" fillId="0" borderId="0" xfId="0" applyNumberFormat="1" applyFont="1" applyBorder="1" applyAlignment="1">
      <alignment horizontal="right"/>
    </xf>
    <xf numFmtId="0" fontId="5" fillId="0" borderId="0" xfId="0" applyFont="1" applyBorder="1" applyAlignment="1">
      <alignment wrapText="1"/>
    </xf>
    <xf numFmtId="0" fontId="5" fillId="0" borderId="0" xfId="0" applyFont="1" applyBorder="1" applyAlignment="1">
      <alignment horizontal="right"/>
    </xf>
    <xf numFmtId="164" fontId="5" fillId="0" borderId="0" xfId="0" applyNumberFormat="1" applyFont="1" applyBorder="1" applyAlignment="1">
      <alignment horizontal="right"/>
    </xf>
    <xf numFmtId="4" fontId="5" fillId="0" borderId="0" xfId="0" applyNumberFormat="1" applyFont="1" applyBorder="1" applyAlignment="1">
      <alignment horizontal="right"/>
    </xf>
    <xf numFmtId="0" fontId="5" fillId="0" borderId="0" xfId="0" applyFont="1" applyBorder="1"/>
    <xf numFmtId="0" fontId="12" fillId="0" borderId="0" xfId="0" applyFont="1" applyBorder="1"/>
    <xf numFmtId="3" fontId="5" fillId="0" borderId="0" xfId="0" applyNumberFormat="1" applyFont="1" applyBorder="1"/>
    <xf numFmtId="0" fontId="5" fillId="0" borderId="0" xfId="0" applyFont="1" applyBorder="1" applyAlignment="1"/>
    <xf numFmtId="0" fontId="8" fillId="0" borderId="0" xfId="0" applyFont="1"/>
    <xf numFmtId="0" fontId="7" fillId="0" borderId="0" xfId="0" applyFont="1" applyAlignment="1">
      <alignment horizontal="right"/>
    </xf>
    <xf numFmtId="0" fontId="7" fillId="2" borderId="4" xfId="0" applyFont="1" applyFill="1" applyBorder="1" applyAlignment="1">
      <alignment wrapText="1"/>
    </xf>
    <xf numFmtId="0" fontId="8" fillId="0" borderId="0" xfId="0" applyFont="1" applyBorder="1"/>
    <xf numFmtId="0" fontId="5" fillId="3" borderId="7" xfId="0" applyFont="1" applyFill="1" applyBorder="1" applyAlignment="1">
      <alignment wrapText="1"/>
    </xf>
    <xf numFmtId="0" fontId="5" fillId="3" borderId="7" xfId="0" applyFont="1" applyFill="1" applyBorder="1" applyAlignment="1">
      <alignment horizontal="right"/>
    </xf>
    <xf numFmtId="4" fontId="5" fillId="3" borderId="7" xfId="0" applyNumberFormat="1" applyFont="1" applyFill="1" applyBorder="1" applyAlignment="1">
      <alignment horizontal="right"/>
    </xf>
    <xf numFmtId="4" fontId="5" fillId="3" borderId="8" xfId="0" applyNumberFormat="1" applyFont="1" applyFill="1" applyBorder="1" applyAlignment="1">
      <alignment horizontal="right"/>
    </xf>
    <xf numFmtId="0" fontId="5" fillId="0" borderId="9" xfId="0" applyFont="1" applyBorder="1" applyAlignment="1">
      <alignment wrapText="1"/>
    </xf>
    <xf numFmtId="0" fontId="12" fillId="0" borderId="9" xfId="0" applyFont="1" applyBorder="1" applyAlignment="1">
      <alignment wrapText="1"/>
    </xf>
    <xf numFmtId="0" fontId="8" fillId="0" borderId="9" xfId="0" applyFont="1" applyBorder="1"/>
    <xf numFmtId="3" fontId="5" fillId="0" borderId="9" xfId="0" applyNumberFormat="1" applyFont="1" applyBorder="1"/>
    <xf numFmtId="0" fontId="5" fillId="0" borderId="9" xfId="0" applyFont="1" applyBorder="1" applyAlignment="1"/>
    <xf numFmtId="0" fontId="5" fillId="0" borderId="9" xfId="0" applyFont="1" applyBorder="1" applyAlignment="1">
      <alignment horizontal="right"/>
    </xf>
    <xf numFmtId="164" fontId="5" fillId="0" borderId="9" xfId="0" applyNumberFormat="1" applyFont="1" applyBorder="1" applyAlignment="1">
      <alignment horizontal="right"/>
    </xf>
    <xf numFmtId="4" fontId="5" fillId="0" borderId="9" xfId="0" applyNumberFormat="1" applyFont="1" applyBorder="1" applyAlignment="1">
      <alignment horizontal="right"/>
    </xf>
    <xf numFmtId="0" fontId="8" fillId="0" borderId="1" xfId="0" applyFont="1" applyBorder="1"/>
    <xf numFmtId="0" fontId="7" fillId="0" borderId="6" xfId="0" applyFont="1" applyBorder="1" applyAlignment="1"/>
    <xf numFmtId="0" fontId="13" fillId="0" borderId="7" xfId="0" applyFont="1" applyBorder="1" applyAlignment="1">
      <alignment horizontal="left" wrapText="1"/>
    </xf>
    <xf numFmtId="0" fontId="7" fillId="0" borderId="7" xfId="0" applyFont="1" applyBorder="1" applyAlignment="1"/>
    <xf numFmtId="3" fontId="7" fillId="0" borderId="7" xfId="0" applyNumberFormat="1" applyFont="1" applyBorder="1" applyAlignment="1">
      <alignment horizontal="right"/>
    </xf>
    <xf numFmtId="0" fontId="7" fillId="0" borderId="7" xfId="0" applyFont="1" applyBorder="1" applyAlignment="1">
      <alignment wrapText="1"/>
    </xf>
    <xf numFmtId="0" fontId="7" fillId="0" borderId="7" xfId="0" applyFont="1" applyBorder="1" applyAlignment="1">
      <alignment horizontal="right"/>
    </xf>
    <xf numFmtId="164" fontId="7" fillId="0" borderId="7" xfId="0" applyNumberFormat="1" applyFont="1" applyBorder="1" applyAlignment="1">
      <alignment horizontal="right"/>
    </xf>
    <xf numFmtId="4" fontId="7" fillId="0" borderId="7" xfId="0" applyNumberFormat="1" applyFont="1" applyBorder="1" applyAlignment="1">
      <alignment horizontal="right"/>
    </xf>
    <xf numFmtId="4" fontId="7" fillId="0" borderId="8" xfId="0" applyNumberFormat="1" applyFont="1" applyBorder="1" applyAlignment="1">
      <alignment horizontal="right"/>
    </xf>
    <xf numFmtId="164" fontId="5" fillId="3" borderId="7" xfId="0" applyNumberFormat="1" applyFont="1" applyFill="1" applyBorder="1" applyAlignment="1">
      <alignment horizontal="right"/>
    </xf>
    <xf numFmtId="0" fontId="5" fillId="0" borderId="9" xfId="0" applyFont="1" applyBorder="1"/>
    <xf numFmtId="3" fontId="5" fillId="0" borderId="9" xfId="0" applyNumberFormat="1" applyFont="1" applyBorder="1" applyAlignment="1">
      <alignment horizontal="right"/>
    </xf>
    <xf numFmtId="0" fontId="5" fillId="0" borderId="9" xfId="0" applyFont="1" applyBorder="1" applyAlignment="1">
      <alignment horizontal="right" wrapText="1"/>
    </xf>
    <xf numFmtId="164" fontId="5" fillId="0" borderId="9" xfId="0" applyNumberFormat="1" applyFont="1" applyBorder="1" applyAlignment="1">
      <alignment horizontal="right" wrapText="1"/>
    </xf>
    <xf numFmtId="0" fontId="7" fillId="0" borderId="6" xfId="0" applyFont="1" applyBorder="1"/>
    <xf numFmtId="0" fontId="10" fillId="0" borderId="7" xfId="0" applyFont="1" applyBorder="1"/>
    <xf numFmtId="3" fontId="7" fillId="0" borderId="7" xfId="0" applyNumberFormat="1" applyFont="1" applyBorder="1"/>
    <xf numFmtId="0" fontId="10" fillId="0" borderId="0" xfId="0" applyFont="1"/>
    <xf numFmtId="0" fontId="7" fillId="0" borderId="0" xfId="0" applyFont="1" applyBorder="1"/>
    <xf numFmtId="0" fontId="10" fillId="0" borderId="0" xfId="0" applyFont="1" applyBorder="1"/>
    <xf numFmtId="3" fontId="7" fillId="0" borderId="0" xfId="0" applyNumberFormat="1" applyFont="1" applyBorder="1"/>
    <xf numFmtId="0" fontId="12" fillId="0" borderId="0" xfId="0" applyFont="1" applyBorder="1" applyAlignment="1">
      <alignment wrapText="1"/>
    </xf>
    <xf numFmtId="0" fontId="5" fillId="0" borderId="9" xfId="0" applyFont="1" applyFill="1" applyBorder="1" applyAlignment="1">
      <alignment wrapText="1"/>
    </xf>
    <xf numFmtId="0" fontId="12" fillId="0" borderId="9" xfId="0" applyFont="1" applyFill="1" applyBorder="1" applyAlignment="1">
      <alignment wrapText="1"/>
    </xf>
    <xf numFmtId="3" fontId="5" fillId="0" borderId="9" xfId="0" applyNumberFormat="1" applyFont="1" applyFill="1" applyBorder="1" applyAlignment="1">
      <alignment wrapText="1"/>
    </xf>
    <xf numFmtId="0" fontId="5" fillId="0" borderId="9" xfId="0" applyFont="1" applyFill="1" applyBorder="1" applyAlignment="1">
      <alignment horizontal="right"/>
    </xf>
    <xf numFmtId="164" fontId="5" fillId="0" borderId="9" xfId="0" applyNumberFormat="1" applyFont="1" applyFill="1" applyBorder="1" applyAlignment="1">
      <alignment horizontal="right"/>
    </xf>
    <xf numFmtId="4" fontId="5" fillId="0" borderId="9" xfId="0" applyNumberFormat="1" applyFont="1" applyFill="1" applyBorder="1" applyAlignment="1">
      <alignment horizontal="right"/>
    </xf>
    <xf numFmtId="0" fontId="12" fillId="0" borderId="10" xfId="0" applyFont="1" applyBorder="1" applyAlignment="1">
      <alignment wrapText="1"/>
    </xf>
    <xf numFmtId="0" fontId="8" fillId="0" borderId="10" xfId="0" applyFont="1" applyBorder="1"/>
    <xf numFmtId="3" fontId="5" fillId="0" borderId="10" xfId="0" applyNumberFormat="1" applyFont="1" applyBorder="1"/>
    <xf numFmtId="0" fontId="5" fillId="0" borderId="10" xfId="0" applyFont="1" applyBorder="1" applyAlignment="1"/>
    <xf numFmtId="0" fontId="5" fillId="0" borderId="10" xfId="0" applyFont="1" applyBorder="1" applyAlignment="1">
      <alignment horizontal="right"/>
    </xf>
    <xf numFmtId="164" fontId="5" fillId="0" borderId="10" xfId="0" applyNumberFormat="1" applyFont="1" applyBorder="1" applyAlignment="1">
      <alignment horizontal="right"/>
    </xf>
    <xf numFmtId="4" fontId="5" fillId="0" borderId="10" xfId="0" applyNumberFormat="1" applyFont="1" applyBorder="1" applyAlignment="1">
      <alignment horizontal="right"/>
    </xf>
    <xf numFmtId="0" fontId="5" fillId="0" borderId="10" xfId="0" applyFont="1" applyBorder="1"/>
    <xf numFmtId="0" fontId="12" fillId="0" borderId="9" xfId="0" applyFont="1" applyBorder="1" applyAlignment="1">
      <alignment horizontal="left" wrapText="1"/>
    </xf>
    <xf numFmtId="0" fontId="15" fillId="0" borderId="0" xfId="0" applyFont="1" applyAlignment="1">
      <alignment horizontal="left" wrapText="1"/>
    </xf>
    <xf numFmtId="0" fontId="5" fillId="3" borderId="12" xfId="0" applyFont="1" applyFill="1" applyBorder="1" applyAlignment="1">
      <alignment wrapText="1"/>
    </xf>
    <xf numFmtId="0" fontId="5" fillId="3" borderId="12" xfId="0" applyFont="1" applyFill="1" applyBorder="1" applyAlignment="1">
      <alignment horizontal="right"/>
    </xf>
    <xf numFmtId="164" fontId="5" fillId="3" borderId="12" xfId="0" applyNumberFormat="1" applyFont="1" applyFill="1" applyBorder="1" applyAlignment="1">
      <alignment horizontal="right"/>
    </xf>
    <xf numFmtId="4" fontId="5" fillId="3" borderId="12" xfId="0" applyNumberFormat="1" applyFont="1" applyFill="1" applyBorder="1" applyAlignment="1">
      <alignment horizontal="right"/>
    </xf>
    <xf numFmtId="4" fontId="5" fillId="3" borderId="13" xfId="0" applyNumberFormat="1" applyFont="1" applyFill="1" applyBorder="1" applyAlignment="1">
      <alignment horizontal="right"/>
    </xf>
    <xf numFmtId="4" fontId="5" fillId="0" borderId="1" xfId="0" applyNumberFormat="1" applyFont="1" applyBorder="1"/>
    <xf numFmtId="0" fontId="12" fillId="0" borderId="0" xfId="0" applyFont="1" applyBorder="1" applyAlignment="1">
      <alignment horizontal="left" wrapText="1"/>
    </xf>
    <xf numFmtId="3" fontId="5" fillId="0" borderId="0" xfId="0" applyNumberFormat="1" applyFont="1" applyBorder="1" applyAlignment="1">
      <alignment horizontal="right"/>
    </xf>
    <xf numFmtId="0" fontId="12" fillId="0" borderId="9" xfId="0" applyFont="1" applyBorder="1"/>
    <xf numFmtId="0" fontId="5" fillId="0" borderId="14" xfId="0" applyFont="1" applyBorder="1" applyAlignment="1">
      <alignment wrapText="1"/>
    </xf>
    <xf numFmtId="0" fontId="12" fillId="0" borderId="14" xfId="0" applyFont="1" applyBorder="1" applyAlignment="1">
      <alignment wrapText="1"/>
    </xf>
    <xf numFmtId="0" fontId="5" fillId="0" borderId="14" xfId="0" applyFont="1" applyBorder="1"/>
    <xf numFmtId="3" fontId="5" fillId="0" borderId="14" xfId="0" applyNumberFormat="1" applyFont="1" applyBorder="1"/>
    <xf numFmtId="0" fontId="7" fillId="0" borderId="0" xfId="0" applyFont="1" applyAlignment="1">
      <alignment horizontal="left" wrapText="1"/>
    </xf>
    <xf numFmtId="0" fontId="5" fillId="0" borderId="0" xfId="0" applyFont="1" applyAlignment="1">
      <alignment horizontal="left" wrapText="1"/>
    </xf>
    <xf numFmtId="0" fontId="5" fillId="0" borderId="10" xfId="0" applyFont="1" applyBorder="1" applyAlignment="1">
      <alignment wrapText="1"/>
    </xf>
    <xf numFmtId="0" fontId="12" fillId="0" borderId="10" xfId="0" applyFont="1" applyBorder="1" applyAlignment="1">
      <alignment horizontal="left" wrapText="1"/>
    </xf>
    <xf numFmtId="3" fontId="5" fillId="0" borderId="10" xfId="0" applyNumberFormat="1" applyFont="1" applyBorder="1" applyAlignment="1">
      <alignment horizontal="right" wrapText="1"/>
    </xf>
    <xf numFmtId="0" fontId="5" fillId="0" borderId="16" xfId="0" applyFont="1" applyBorder="1" applyAlignment="1">
      <alignment wrapText="1"/>
    </xf>
    <xf numFmtId="164" fontId="5" fillId="0" borderId="9" xfId="3" applyNumberFormat="1" applyFont="1" applyBorder="1" applyAlignment="1">
      <alignment horizontal="right"/>
    </xf>
    <xf numFmtId="164" fontId="5" fillId="0" borderId="1" xfId="3" applyNumberFormat="1" applyFont="1" applyBorder="1" applyAlignment="1">
      <alignment horizontal="right"/>
    </xf>
    <xf numFmtId="0" fontId="5" fillId="3" borderId="17" xfId="0" applyFont="1" applyFill="1" applyBorder="1" applyAlignment="1">
      <alignment wrapText="1"/>
    </xf>
    <xf numFmtId="3" fontId="5" fillId="0" borderId="18" xfId="0" applyNumberFormat="1" applyFont="1" applyBorder="1"/>
    <xf numFmtId="0" fontId="1" fillId="0" borderId="1" xfId="4" applyBorder="1"/>
    <xf numFmtId="0" fontId="5" fillId="0" borderId="19" xfId="0" applyFont="1" applyBorder="1" applyAlignment="1">
      <alignment horizontal="right"/>
    </xf>
    <xf numFmtId="0" fontId="7" fillId="0" borderId="12" xfId="0" applyFont="1" applyBorder="1" applyAlignment="1">
      <alignment wrapText="1"/>
    </xf>
    <xf numFmtId="0" fontId="5" fillId="0" borderId="9" xfId="4" applyFont="1" applyBorder="1"/>
    <xf numFmtId="0" fontId="12" fillId="0" borderId="9" xfId="4" applyFont="1" applyBorder="1" applyAlignment="1">
      <alignment wrapText="1"/>
    </xf>
    <xf numFmtId="0" fontId="5" fillId="0" borderId="9" xfId="4" applyFont="1" applyBorder="1" applyAlignment="1">
      <alignment horizontal="left" wrapText="1"/>
    </xf>
    <xf numFmtId="0" fontId="5" fillId="0" borderId="1" xfId="4" applyFont="1" applyBorder="1"/>
    <xf numFmtId="0" fontId="12" fillId="0" borderId="1" xfId="4" applyFont="1" applyBorder="1" applyAlignment="1">
      <alignment wrapText="1"/>
    </xf>
    <xf numFmtId="0" fontId="5" fillId="0" borderId="1" xfId="4" applyFont="1" applyBorder="1" applyAlignment="1">
      <alignment horizontal="left" wrapText="1"/>
    </xf>
    <xf numFmtId="0" fontId="5" fillId="0" borderId="9" xfId="4" applyFont="1" applyBorder="1" applyAlignment="1">
      <alignment wrapText="1"/>
    </xf>
    <xf numFmtId="4" fontId="5" fillId="0" borderId="9" xfId="0" applyNumberFormat="1" applyFont="1" applyBorder="1" applyAlignment="1">
      <alignment horizontal="right" wrapText="1"/>
    </xf>
    <xf numFmtId="3" fontId="5" fillId="0" borderId="2" xfId="0" applyNumberFormat="1" applyFont="1" applyBorder="1" applyAlignment="1">
      <alignment horizontal="right"/>
    </xf>
    <xf numFmtId="0" fontId="14" fillId="0" borderId="2" xfId="0" applyFont="1" applyBorder="1" applyAlignment="1">
      <alignment wrapText="1"/>
    </xf>
    <xf numFmtId="0" fontId="14" fillId="0" borderId="2" xfId="0" applyFont="1" applyBorder="1" applyAlignment="1">
      <alignment horizontal="right"/>
    </xf>
    <xf numFmtId="164" fontId="14" fillId="0" borderId="2" xfId="0" applyNumberFormat="1" applyFont="1" applyBorder="1" applyAlignment="1">
      <alignment horizontal="right"/>
    </xf>
    <xf numFmtId="0" fontId="7" fillId="0" borderId="10" xfId="0" applyFont="1" applyBorder="1" applyAlignment="1"/>
    <xf numFmtId="0" fontId="13" fillId="0" borderId="10" xfId="0" applyFont="1" applyBorder="1" applyAlignment="1">
      <alignment horizontal="left" wrapText="1"/>
    </xf>
    <xf numFmtId="3" fontId="7" fillId="0" borderId="10" xfId="0" applyNumberFormat="1" applyFont="1" applyBorder="1" applyAlignment="1">
      <alignment horizontal="right"/>
    </xf>
    <xf numFmtId="0" fontId="7" fillId="0" borderId="10" xfId="0" applyFont="1" applyBorder="1" applyAlignment="1">
      <alignment wrapText="1"/>
    </xf>
    <xf numFmtId="0" fontId="7" fillId="0" borderId="10" xfId="0" applyFont="1" applyBorder="1" applyAlignment="1">
      <alignment horizontal="right"/>
    </xf>
    <xf numFmtId="164" fontId="7" fillId="0" borderId="10" xfId="0" applyNumberFormat="1" applyFont="1" applyBorder="1" applyAlignment="1">
      <alignment horizontal="right"/>
    </xf>
    <xf numFmtId="4" fontId="7" fillId="0" borderId="10" xfId="0" applyNumberFormat="1" applyFont="1" applyBorder="1" applyAlignment="1">
      <alignment horizontal="right"/>
    </xf>
    <xf numFmtId="0" fontId="7" fillId="0" borderId="20" xfId="0" applyFont="1" applyBorder="1" applyAlignment="1"/>
    <xf numFmtId="0" fontId="13" fillId="0" borderId="21" xfId="0" applyFont="1" applyBorder="1" applyAlignment="1">
      <alignment horizontal="left" wrapText="1"/>
    </xf>
    <xf numFmtId="0" fontId="7" fillId="0" borderId="21" xfId="0" applyFont="1" applyBorder="1" applyAlignment="1"/>
    <xf numFmtId="3" fontId="7" fillId="0" borderId="21" xfId="0" applyNumberFormat="1" applyFont="1" applyBorder="1" applyAlignment="1">
      <alignment horizontal="right"/>
    </xf>
    <xf numFmtId="0" fontId="7" fillId="0" borderId="21" xfId="0" applyFont="1" applyBorder="1" applyAlignment="1">
      <alignment wrapText="1"/>
    </xf>
    <xf numFmtId="0" fontId="7" fillId="0" borderId="21" xfId="0" applyFont="1" applyBorder="1" applyAlignment="1">
      <alignment horizontal="right"/>
    </xf>
    <xf numFmtId="164" fontId="7" fillId="0" borderId="21" xfId="0" applyNumberFormat="1" applyFont="1" applyBorder="1" applyAlignment="1">
      <alignment horizontal="right"/>
    </xf>
    <xf numFmtId="4" fontId="7" fillId="0" borderId="21" xfId="0" applyNumberFormat="1" applyFont="1" applyBorder="1" applyAlignment="1">
      <alignment horizontal="right"/>
    </xf>
    <xf numFmtId="4" fontId="7" fillId="0" borderId="22" xfId="0" applyNumberFormat="1" applyFont="1" applyBorder="1" applyAlignment="1">
      <alignment horizontal="right"/>
    </xf>
    <xf numFmtId="0" fontId="14" fillId="0" borderId="2" xfId="2" applyFont="1" applyBorder="1" applyAlignment="1">
      <alignment wrapText="1"/>
    </xf>
    <xf numFmtId="0" fontId="14" fillId="0" borderId="2" xfId="2" applyFont="1" applyBorder="1" applyAlignment="1">
      <alignment horizontal="right"/>
    </xf>
    <xf numFmtId="164" fontId="14" fillId="0" borderId="2" xfId="2" applyNumberFormat="1" applyFont="1" applyBorder="1" applyAlignment="1">
      <alignment horizontal="right"/>
    </xf>
    <xf numFmtId="0" fontId="5" fillId="0" borderId="2" xfId="0" applyFont="1" applyBorder="1" applyAlignment="1">
      <alignment horizontal="right" wrapText="1"/>
    </xf>
    <xf numFmtId="164" fontId="5" fillId="0" borderId="2" xfId="0" applyNumberFormat="1" applyFont="1" applyBorder="1" applyAlignment="1">
      <alignment horizontal="right" wrapText="1"/>
    </xf>
    <xf numFmtId="4" fontId="5" fillId="0" borderId="2" xfId="0" applyNumberFormat="1" applyFont="1" applyBorder="1" applyAlignment="1">
      <alignment horizontal="right" wrapText="1"/>
    </xf>
    <xf numFmtId="0" fontId="12" fillId="0" borderId="10" xfId="0" applyFont="1" applyBorder="1"/>
    <xf numFmtId="0" fontId="5" fillId="0" borderId="23" xfId="0" applyFont="1" applyBorder="1"/>
    <xf numFmtId="0" fontId="12" fillId="0" borderId="23" xfId="0" applyFont="1" applyBorder="1"/>
    <xf numFmtId="3" fontId="5" fillId="0" borderId="23" xfId="0" applyNumberFormat="1" applyFont="1" applyBorder="1"/>
    <xf numFmtId="0" fontId="5" fillId="0" borderId="23" xfId="0" applyFont="1" applyBorder="1" applyAlignment="1"/>
    <xf numFmtId="0" fontId="5" fillId="0" borderId="23" xfId="0" applyFont="1" applyBorder="1" applyAlignment="1">
      <alignment horizontal="right"/>
    </xf>
    <xf numFmtId="164" fontId="5" fillId="0" borderId="23" xfId="0" applyNumberFormat="1" applyFont="1" applyBorder="1" applyAlignment="1">
      <alignment horizontal="right"/>
    </xf>
    <xf numFmtId="4" fontId="5" fillId="0" borderId="23" xfId="0" applyNumberFormat="1" applyFont="1" applyBorder="1" applyAlignment="1">
      <alignment horizontal="right"/>
    </xf>
    <xf numFmtId="0" fontId="7" fillId="2" borderId="20" xfId="0" applyFont="1" applyFill="1" applyBorder="1" applyAlignment="1">
      <alignment wrapText="1"/>
    </xf>
    <xf numFmtId="0" fontId="7" fillId="2" borderId="21" xfId="0" applyFont="1" applyFill="1" applyBorder="1" applyAlignment="1">
      <alignment wrapText="1"/>
    </xf>
    <xf numFmtId="0" fontId="5" fillId="3" borderId="10" xfId="0" applyFont="1" applyFill="1" applyBorder="1" applyAlignment="1">
      <alignment wrapText="1"/>
    </xf>
    <xf numFmtId="0" fontId="5" fillId="3" borderId="10" xfId="0" applyFont="1" applyFill="1" applyBorder="1" applyAlignment="1">
      <alignment horizontal="right"/>
    </xf>
    <xf numFmtId="164" fontId="5" fillId="3" borderId="10" xfId="0" applyNumberFormat="1" applyFont="1" applyFill="1" applyBorder="1" applyAlignment="1">
      <alignment horizontal="right"/>
    </xf>
    <xf numFmtId="4" fontId="5" fillId="3" borderId="10" xfId="0" applyNumberFormat="1" applyFont="1" applyFill="1" applyBorder="1" applyAlignment="1">
      <alignment horizontal="right"/>
    </xf>
    <xf numFmtId="0" fontId="12" fillId="0" borderId="2" xfId="0" applyFont="1" applyBorder="1" applyAlignment="1">
      <alignment wrapText="1"/>
    </xf>
    <xf numFmtId="0" fontId="7" fillId="0" borderId="23" xfId="0" applyFont="1" applyBorder="1" applyAlignment="1"/>
    <xf numFmtId="0" fontId="13" fillId="0" borderId="23" xfId="0" applyFont="1" applyBorder="1" applyAlignment="1">
      <alignment horizontal="left" wrapText="1"/>
    </xf>
    <xf numFmtId="3" fontId="7" fillId="0" borderId="23" xfId="0" applyNumberFormat="1" applyFont="1" applyBorder="1" applyAlignment="1">
      <alignment horizontal="right"/>
    </xf>
    <xf numFmtId="0" fontId="7" fillId="0" borderId="23" xfId="0" applyFont="1" applyBorder="1" applyAlignment="1">
      <alignment wrapText="1"/>
    </xf>
    <xf numFmtId="0" fontId="7" fillId="0" borderId="23" xfId="0" applyFont="1" applyBorder="1" applyAlignment="1">
      <alignment horizontal="right"/>
    </xf>
    <xf numFmtId="164" fontId="7" fillId="0" borderId="23" xfId="0" applyNumberFormat="1" applyFont="1" applyBorder="1" applyAlignment="1">
      <alignment horizontal="right"/>
    </xf>
    <xf numFmtId="4" fontId="7" fillId="0" borderId="23" xfId="0" applyNumberFormat="1" applyFont="1" applyBorder="1" applyAlignment="1">
      <alignment horizontal="right"/>
    </xf>
    <xf numFmtId="0" fontId="5" fillId="0" borderId="10" xfId="0" applyFont="1" applyFill="1" applyBorder="1" applyAlignment="1">
      <alignment wrapText="1"/>
    </xf>
    <xf numFmtId="0" fontId="12" fillId="0" borderId="10" xfId="0" applyFont="1" applyFill="1" applyBorder="1" applyAlignment="1">
      <alignment wrapText="1"/>
    </xf>
    <xf numFmtId="3" fontId="5" fillId="0" borderId="10" xfId="0" applyNumberFormat="1" applyFont="1" applyFill="1" applyBorder="1" applyAlignment="1">
      <alignment wrapText="1"/>
    </xf>
    <xf numFmtId="0" fontId="5" fillId="0" borderId="10" xfId="0" applyFont="1" applyFill="1" applyBorder="1" applyAlignment="1">
      <alignment horizontal="right"/>
    </xf>
    <xf numFmtId="164" fontId="5" fillId="0" borderId="10" xfId="0" applyNumberFormat="1" applyFont="1" applyFill="1" applyBorder="1" applyAlignment="1">
      <alignment horizontal="right"/>
    </xf>
    <xf numFmtId="4" fontId="5" fillId="0" borderId="10" xfId="0" applyNumberFormat="1" applyFont="1" applyFill="1" applyBorder="1" applyAlignment="1">
      <alignment horizontal="right"/>
    </xf>
    <xf numFmtId="0" fontId="5" fillId="0" borderId="23" xfId="0" applyFont="1" applyBorder="1" applyAlignment="1">
      <alignment wrapText="1"/>
    </xf>
    <xf numFmtId="0" fontId="7" fillId="3" borderId="10" xfId="0" applyFont="1" applyFill="1" applyBorder="1" applyAlignment="1">
      <alignment wrapText="1"/>
    </xf>
    <xf numFmtId="0" fontId="7" fillId="0" borderId="25" xfId="0" applyFont="1" applyBorder="1" applyAlignment="1"/>
    <xf numFmtId="0" fontId="13" fillId="0" borderId="25" xfId="0" applyFont="1" applyBorder="1" applyAlignment="1">
      <alignment horizontal="left" wrapText="1"/>
    </xf>
    <xf numFmtId="3" fontId="7" fillId="0" borderId="25" xfId="0" applyNumberFormat="1" applyFont="1" applyBorder="1" applyAlignment="1">
      <alignment horizontal="right"/>
    </xf>
    <xf numFmtId="0" fontId="7" fillId="0" borderId="25" xfId="0" applyFont="1" applyBorder="1" applyAlignment="1">
      <alignment wrapText="1"/>
    </xf>
    <xf numFmtId="0" fontId="7" fillId="0" borderId="25" xfId="0" applyFont="1" applyBorder="1" applyAlignment="1">
      <alignment horizontal="right"/>
    </xf>
    <xf numFmtId="164" fontId="7" fillId="0" borderId="25" xfId="0" applyNumberFormat="1" applyFont="1" applyBorder="1" applyAlignment="1">
      <alignment horizontal="right"/>
    </xf>
    <xf numFmtId="4" fontId="7" fillId="0" borderId="25" xfId="0" applyNumberFormat="1" applyFont="1" applyBorder="1" applyAlignment="1">
      <alignment horizontal="right"/>
    </xf>
    <xf numFmtId="0" fontId="5" fillId="0" borderId="24" xfId="0" applyFont="1" applyBorder="1"/>
    <xf numFmtId="3" fontId="5" fillId="0" borderId="24" xfId="0" applyNumberFormat="1" applyFont="1" applyBorder="1"/>
    <xf numFmtId="0" fontId="5" fillId="0" borderId="24" xfId="0" applyFont="1" applyBorder="1" applyAlignment="1"/>
    <xf numFmtId="0" fontId="5" fillId="0" borderId="24" xfId="0" applyFont="1" applyBorder="1" applyAlignment="1">
      <alignment horizontal="right"/>
    </xf>
    <xf numFmtId="164" fontId="5" fillId="0" borderId="24" xfId="0" applyNumberFormat="1" applyFont="1" applyBorder="1" applyAlignment="1">
      <alignment horizontal="right"/>
    </xf>
    <xf numFmtId="4" fontId="5" fillId="0" borderId="24" xfId="0" applyNumberFormat="1" applyFont="1" applyBorder="1" applyAlignment="1">
      <alignment horizontal="right"/>
    </xf>
    <xf numFmtId="0" fontId="5" fillId="3" borderId="17" xfId="0" applyFont="1" applyFill="1" applyBorder="1" applyAlignment="1">
      <alignment horizontal="right"/>
    </xf>
    <xf numFmtId="164" fontId="5" fillId="3" borderId="17" xfId="0" applyNumberFormat="1" applyFont="1" applyFill="1" applyBorder="1" applyAlignment="1">
      <alignment horizontal="right"/>
    </xf>
    <xf numFmtId="4" fontId="5" fillId="3" borderId="17" xfId="0" applyNumberFormat="1" applyFont="1" applyFill="1" applyBorder="1" applyAlignment="1">
      <alignment horizontal="right"/>
    </xf>
    <xf numFmtId="4" fontId="5" fillId="3" borderId="27" xfId="0" applyNumberFormat="1" applyFont="1" applyFill="1" applyBorder="1" applyAlignment="1">
      <alignment horizontal="right"/>
    </xf>
    <xf numFmtId="0" fontId="7" fillId="0" borderId="11" xfId="0" applyFont="1" applyBorder="1"/>
    <xf numFmtId="0" fontId="10" fillId="0" borderId="12" xfId="0" applyFont="1" applyBorder="1"/>
    <xf numFmtId="3" fontId="7" fillId="0" borderId="12" xfId="0" applyNumberFormat="1" applyFont="1" applyBorder="1"/>
    <xf numFmtId="0" fontId="7" fillId="0" borderId="12" xfId="0" applyFont="1" applyBorder="1" applyAlignment="1"/>
    <xf numFmtId="0" fontId="7" fillId="0" borderId="12" xfId="0" applyFont="1" applyBorder="1" applyAlignment="1">
      <alignment horizontal="right"/>
    </xf>
    <xf numFmtId="164" fontId="7" fillId="0" borderId="12" xfId="0" applyNumberFormat="1" applyFont="1" applyBorder="1" applyAlignment="1">
      <alignment horizontal="right"/>
    </xf>
    <xf numFmtId="4" fontId="7" fillId="0" borderId="12" xfId="0" applyNumberFormat="1" applyFont="1" applyBorder="1" applyAlignment="1">
      <alignment horizontal="right"/>
    </xf>
    <xf numFmtId="4" fontId="7" fillId="0" borderId="13" xfId="0" applyNumberFormat="1" applyFont="1" applyBorder="1" applyAlignment="1">
      <alignment horizontal="right"/>
    </xf>
    <xf numFmtId="0" fontId="12" fillId="0" borderId="24" xfId="0" applyFont="1" applyBorder="1" applyAlignment="1">
      <alignment wrapText="1"/>
    </xf>
    <xf numFmtId="0" fontId="8" fillId="0" borderId="24" xfId="0" applyFont="1" applyBorder="1"/>
    <xf numFmtId="0" fontId="5" fillId="0" borderId="28" xfId="0" applyFont="1" applyBorder="1"/>
    <xf numFmtId="0" fontId="12" fillId="0" borderId="28" xfId="0" applyFont="1" applyBorder="1" applyAlignment="1">
      <alignment wrapText="1"/>
    </xf>
    <xf numFmtId="0" fontId="8" fillId="0" borderId="28" xfId="0" applyFont="1" applyBorder="1"/>
    <xf numFmtId="3" fontId="5" fillId="0" borderId="28" xfId="0" applyNumberFormat="1" applyFont="1" applyBorder="1"/>
    <xf numFmtId="0" fontId="5" fillId="0" borderId="28" xfId="0" applyFont="1" applyBorder="1" applyAlignment="1"/>
    <xf numFmtId="0" fontId="5" fillId="0" borderId="28" xfId="0" applyFont="1" applyBorder="1" applyAlignment="1">
      <alignment horizontal="right"/>
    </xf>
    <xf numFmtId="164" fontId="5" fillId="0" borderId="28" xfId="0" applyNumberFormat="1" applyFont="1" applyBorder="1" applyAlignment="1">
      <alignment horizontal="right"/>
    </xf>
    <xf numFmtId="4" fontId="5" fillId="0" borderId="28" xfId="0" applyNumberFormat="1" applyFont="1" applyBorder="1" applyAlignment="1">
      <alignment horizontal="right"/>
    </xf>
    <xf numFmtId="0" fontId="7" fillId="0" borderId="29" xfId="0" applyFont="1" applyBorder="1"/>
    <xf numFmtId="0" fontId="10" fillId="0" borderId="30" xfId="0" applyFont="1" applyBorder="1"/>
    <xf numFmtId="3" fontId="7" fillId="0" borderId="30" xfId="0" applyNumberFormat="1" applyFont="1" applyBorder="1"/>
    <xf numFmtId="0" fontId="7" fillId="0" borderId="30" xfId="0" applyFont="1" applyBorder="1" applyAlignment="1"/>
    <xf numFmtId="0" fontId="7" fillId="0" borderId="30" xfId="0" applyFont="1" applyBorder="1" applyAlignment="1">
      <alignment horizontal="right"/>
    </xf>
    <xf numFmtId="164" fontId="7" fillId="0" borderId="30" xfId="0" applyNumberFormat="1" applyFont="1" applyBorder="1" applyAlignment="1">
      <alignment horizontal="right"/>
    </xf>
    <xf numFmtId="4" fontId="7" fillId="0" borderId="30" xfId="0" applyNumberFormat="1" applyFont="1" applyBorder="1" applyAlignment="1">
      <alignment horizontal="right"/>
    </xf>
    <xf numFmtId="4" fontId="7" fillId="0" borderId="31" xfId="0" applyNumberFormat="1" applyFont="1" applyBorder="1" applyAlignment="1">
      <alignment horizontal="right"/>
    </xf>
    <xf numFmtId="0" fontId="7" fillId="0" borderId="32" xfId="0" applyFont="1" applyBorder="1"/>
    <xf numFmtId="0" fontId="10" fillId="0" borderId="33" xfId="0" applyFont="1" applyBorder="1"/>
    <xf numFmtId="3" fontId="7" fillId="0" borderId="33" xfId="0" applyNumberFormat="1" applyFont="1" applyBorder="1"/>
    <xf numFmtId="0" fontId="7" fillId="0" borderId="33" xfId="0" applyFont="1" applyBorder="1" applyAlignment="1"/>
    <xf numFmtId="0" fontId="7" fillId="0" borderId="33" xfId="0" applyFont="1" applyBorder="1" applyAlignment="1">
      <alignment horizontal="right"/>
    </xf>
    <xf numFmtId="164" fontId="7" fillId="0" borderId="33" xfId="0" applyNumberFormat="1" applyFont="1" applyBorder="1" applyAlignment="1">
      <alignment horizontal="right"/>
    </xf>
    <xf numFmtId="4" fontId="7" fillId="0" borderId="33" xfId="0" applyNumberFormat="1" applyFont="1" applyBorder="1" applyAlignment="1">
      <alignment horizontal="right"/>
    </xf>
    <xf numFmtId="4" fontId="7" fillId="0" borderId="34" xfId="0" applyNumberFormat="1" applyFont="1" applyBorder="1" applyAlignment="1">
      <alignment horizontal="right"/>
    </xf>
    <xf numFmtId="0" fontId="5" fillId="0" borderId="25" xfId="0" applyFont="1" applyBorder="1"/>
    <xf numFmtId="0" fontId="12" fillId="0" borderId="25" xfId="0" applyFont="1" applyBorder="1" applyAlignment="1">
      <alignment wrapText="1"/>
    </xf>
    <xf numFmtId="0" fontId="8" fillId="0" borderId="25" xfId="0" applyFont="1" applyBorder="1"/>
    <xf numFmtId="3" fontId="5" fillId="0" borderId="25" xfId="0" applyNumberFormat="1" applyFont="1" applyBorder="1"/>
    <xf numFmtId="0" fontId="0" fillId="0" borderId="25" xfId="0" applyBorder="1"/>
    <xf numFmtId="4" fontId="5" fillId="0" borderId="25" xfId="0" applyNumberFormat="1" applyFont="1" applyBorder="1" applyAlignment="1">
      <alignment horizontal="right"/>
    </xf>
    <xf numFmtId="0" fontId="5" fillId="0" borderId="25" xfId="0" applyFont="1" applyBorder="1" applyAlignment="1">
      <alignment horizontal="right"/>
    </xf>
    <xf numFmtId="0" fontId="5" fillId="3" borderId="30" xfId="0" applyFont="1" applyFill="1" applyBorder="1" applyAlignment="1">
      <alignment wrapText="1"/>
    </xf>
    <xf numFmtId="0" fontId="5" fillId="3" borderId="30" xfId="0" applyFont="1" applyFill="1" applyBorder="1" applyAlignment="1">
      <alignment horizontal="right"/>
    </xf>
    <xf numFmtId="164" fontId="5" fillId="3" borderId="30" xfId="0" applyNumberFormat="1" applyFont="1" applyFill="1" applyBorder="1" applyAlignment="1">
      <alignment horizontal="right"/>
    </xf>
    <xf numFmtId="4" fontId="5" fillId="3" borderId="30" xfId="0" applyNumberFormat="1" applyFont="1" applyFill="1" applyBorder="1" applyAlignment="1">
      <alignment horizontal="right"/>
    </xf>
    <xf numFmtId="4" fontId="5" fillId="3" borderId="31" xfId="0" applyNumberFormat="1" applyFont="1" applyFill="1" applyBorder="1" applyAlignment="1">
      <alignment horizontal="right"/>
    </xf>
    <xf numFmtId="0" fontId="7" fillId="0" borderId="28" xfId="0" applyFont="1" applyBorder="1"/>
    <xf numFmtId="0" fontId="10" fillId="0" borderId="28" xfId="0" applyFont="1" applyBorder="1"/>
    <xf numFmtId="3" fontId="7" fillId="0" borderId="28" xfId="0" applyNumberFormat="1" applyFont="1" applyBorder="1"/>
    <xf numFmtId="0" fontId="5" fillId="3" borderId="38" xfId="0" applyFont="1" applyFill="1" applyBorder="1" applyAlignment="1">
      <alignment wrapText="1"/>
    </xf>
    <xf numFmtId="0" fontId="5" fillId="3" borderId="38" xfId="0" applyFont="1" applyFill="1" applyBorder="1" applyAlignment="1">
      <alignment horizontal="right"/>
    </xf>
    <xf numFmtId="164" fontId="5" fillId="3" borderId="38" xfId="0" applyNumberFormat="1" applyFont="1" applyFill="1" applyBorder="1" applyAlignment="1">
      <alignment horizontal="right"/>
    </xf>
    <xf numFmtId="4" fontId="5" fillId="3" borderId="38" xfId="0" applyNumberFormat="1" applyFont="1" applyFill="1" applyBorder="1" applyAlignment="1">
      <alignment horizontal="right"/>
    </xf>
    <xf numFmtId="4" fontId="5" fillId="3" borderId="39" xfId="0" applyNumberFormat="1" applyFont="1" applyFill="1" applyBorder="1" applyAlignment="1">
      <alignment horizontal="right"/>
    </xf>
    <xf numFmtId="0" fontId="5" fillId="0" borderId="40" xfId="0" applyFont="1" applyBorder="1"/>
    <xf numFmtId="0" fontId="12" fillId="0" borderId="41" xfId="0" applyFont="1" applyBorder="1" applyAlignment="1">
      <alignment wrapText="1"/>
    </xf>
    <xf numFmtId="0" fontId="8" fillId="0" borderId="41" xfId="0" applyFont="1" applyBorder="1"/>
    <xf numFmtId="3" fontId="5" fillId="0" borderId="41" xfId="0" applyNumberFormat="1" applyFont="1" applyBorder="1"/>
    <xf numFmtId="0" fontId="5" fillId="0" borderId="41" xfId="0" applyFont="1" applyBorder="1"/>
    <xf numFmtId="0" fontId="5" fillId="0" borderId="41" xfId="0" applyFont="1" applyBorder="1" applyAlignment="1">
      <alignment horizontal="right"/>
    </xf>
    <xf numFmtId="4" fontId="5" fillId="0" borderId="41" xfId="0" applyNumberFormat="1" applyFont="1" applyBorder="1" applyAlignment="1">
      <alignment horizontal="right"/>
    </xf>
    <xf numFmtId="4" fontId="5" fillId="0" borderId="42" xfId="0" applyNumberFormat="1" applyFont="1" applyBorder="1" applyAlignment="1">
      <alignment horizontal="right"/>
    </xf>
    <xf numFmtId="0" fontId="8" fillId="0" borderId="2" xfId="0" applyFont="1" applyBorder="1"/>
    <xf numFmtId="164" fontId="5" fillId="0" borderId="25" xfId="0" applyNumberFormat="1" applyFont="1" applyBorder="1" applyAlignment="1">
      <alignment horizontal="right"/>
    </xf>
    <xf numFmtId="3" fontId="5" fillId="0" borderId="33" xfId="0" applyNumberFormat="1" applyFont="1" applyBorder="1"/>
    <xf numFmtId="0" fontId="5" fillId="0" borderId="33" xfId="0" applyFont="1" applyBorder="1"/>
    <xf numFmtId="0" fontId="5" fillId="0" borderId="33" xfId="0" applyFont="1" applyBorder="1" applyAlignment="1">
      <alignment horizontal="right"/>
    </xf>
    <xf numFmtId="164" fontId="5" fillId="0" borderId="33" xfId="0" applyNumberFormat="1" applyFont="1" applyBorder="1" applyAlignment="1">
      <alignment horizontal="right" wrapText="1"/>
    </xf>
    <xf numFmtId="4" fontId="5" fillId="0" borderId="33" xfId="0" applyNumberFormat="1" applyFont="1" applyBorder="1" applyAlignment="1">
      <alignment horizontal="right"/>
    </xf>
    <xf numFmtId="4" fontId="7" fillId="0" borderId="28" xfId="0" applyNumberFormat="1" applyFont="1" applyBorder="1" applyAlignment="1">
      <alignment horizontal="right"/>
    </xf>
    <xf numFmtId="0" fontId="5" fillId="0" borderId="10" xfId="0" applyFont="1" applyBorder="1" applyAlignment="1">
      <alignment horizontal="right" wrapText="1"/>
    </xf>
    <xf numFmtId="164" fontId="5" fillId="0" borderId="10" xfId="0" applyNumberFormat="1" applyFont="1" applyBorder="1" applyAlignment="1">
      <alignment horizontal="right" wrapText="1"/>
    </xf>
    <xf numFmtId="0" fontId="5" fillId="0" borderId="23" xfId="0" applyFont="1" applyBorder="1" applyAlignment="1">
      <alignment vertical="center" wrapText="1"/>
    </xf>
    <xf numFmtId="0" fontId="12" fillId="0" borderId="23" xfId="0" applyFont="1" applyBorder="1" applyAlignment="1">
      <alignment wrapText="1"/>
    </xf>
    <xf numFmtId="0" fontId="8" fillId="0" borderId="23" xfId="0" applyFont="1" applyBorder="1"/>
    <xf numFmtId="0" fontId="7" fillId="0" borderId="28" xfId="0" applyFont="1" applyBorder="1" applyAlignment="1"/>
    <xf numFmtId="0" fontId="7" fillId="0" borderId="28" xfId="0" applyFont="1" applyBorder="1" applyAlignment="1">
      <alignment horizontal="right"/>
    </xf>
    <xf numFmtId="164" fontId="7" fillId="0" borderId="28" xfId="0" applyNumberFormat="1" applyFont="1" applyBorder="1" applyAlignment="1">
      <alignment horizontal="right"/>
    </xf>
    <xf numFmtId="0" fontId="13" fillId="0" borderId="33" xfId="0" applyFont="1" applyBorder="1" applyAlignment="1">
      <alignment horizontal="left" wrapText="1"/>
    </xf>
    <xf numFmtId="3" fontId="7" fillId="0" borderId="33" xfId="0" applyNumberFormat="1" applyFont="1" applyBorder="1" applyAlignment="1">
      <alignment horizontal="right"/>
    </xf>
    <xf numFmtId="0" fontId="7" fillId="0" borderId="33" xfId="0" applyFont="1" applyBorder="1" applyAlignment="1">
      <alignment wrapText="1"/>
    </xf>
    <xf numFmtId="4" fontId="7" fillId="0" borderId="9" xfId="0" applyNumberFormat="1" applyFont="1" applyBorder="1" applyAlignment="1">
      <alignment horizontal="right"/>
    </xf>
    <xf numFmtId="0" fontId="13" fillId="0" borderId="12" xfId="0" applyFont="1" applyBorder="1" applyAlignment="1">
      <alignment horizontal="left" wrapText="1"/>
    </xf>
    <xf numFmtId="0" fontId="7" fillId="0" borderId="12" xfId="0" applyFont="1" applyBorder="1"/>
    <xf numFmtId="3" fontId="7" fillId="0" borderId="12" xfId="0" applyNumberFormat="1" applyFont="1" applyBorder="1" applyAlignment="1">
      <alignment horizontal="right"/>
    </xf>
    <xf numFmtId="0" fontId="5" fillId="0" borderId="25" xfId="0" applyFont="1" applyBorder="1" applyAlignment="1">
      <alignment wrapText="1"/>
    </xf>
    <xf numFmtId="0" fontId="5" fillId="3" borderId="33" xfId="0" applyFont="1" applyFill="1" applyBorder="1" applyAlignment="1">
      <alignment wrapText="1"/>
    </xf>
    <xf numFmtId="0" fontId="5" fillId="3" borderId="33" xfId="0" applyFont="1" applyFill="1" applyBorder="1" applyAlignment="1">
      <alignment horizontal="right"/>
    </xf>
    <xf numFmtId="164" fontId="5" fillId="3" borderId="33" xfId="0" applyNumberFormat="1" applyFont="1" applyFill="1" applyBorder="1" applyAlignment="1">
      <alignment horizontal="right"/>
    </xf>
    <xf numFmtId="4" fontId="5" fillId="3" borderId="33" xfId="0" applyNumberFormat="1" applyFont="1" applyFill="1" applyBorder="1" applyAlignment="1">
      <alignment horizontal="right"/>
    </xf>
    <xf numFmtId="4" fontId="5" fillId="3" borderId="34" xfId="0" applyNumberFormat="1" applyFont="1" applyFill="1" applyBorder="1" applyAlignment="1">
      <alignment horizontal="right"/>
    </xf>
    <xf numFmtId="0" fontId="5" fillId="0" borderId="43" xfId="0" applyFont="1" applyBorder="1"/>
    <xf numFmtId="3" fontId="5" fillId="0" borderId="43" xfId="0" applyNumberFormat="1" applyFont="1" applyBorder="1" applyAlignment="1">
      <alignment horizontal="right"/>
    </xf>
    <xf numFmtId="0" fontId="5" fillId="0" borderId="43" xfId="0" applyFont="1" applyBorder="1" applyAlignment="1">
      <alignment wrapText="1"/>
    </xf>
    <xf numFmtId="0" fontId="7" fillId="0" borderId="43" xfId="0" applyFont="1" applyBorder="1" applyAlignment="1">
      <alignment horizontal="right"/>
    </xf>
    <xf numFmtId="164" fontId="5" fillId="0" borderId="43" xfId="0" applyNumberFormat="1" applyFont="1" applyBorder="1" applyAlignment="1">
      <alignment horizontal="right"/>
    </xf>
    <xf numFmtId="0" fontId="5" fillId="0" borderId="43" xfId="0" applyFont="1" applyBorder="1" applyAlignment="1">
      <alignment horizontal="right"/>
    </xf>
    <xf numFmtId="4" fontId="5" fillId="0" borderId="43" xfId="0" applyNumberFormat="1" applyFont="1" applyBorder="1" applyAlignment="1">
      <alignment horizontal="right"/>
    </xf>
    <xf numFmtId="0" fontId="5" fillId="0" borderId="12" xfId="0" applyFont="1" applyBorder="1" applyAlignment="1">
      <alignment wrapText="1"/>
    </xf>
    <xf numFmtId="0" fontId="13" fillId="0" borderId="30" xfId="0" applyFont="1" applyBorder="1" applyAlignment="1">
      <alignment horizontal="left" wrapText="1"/>
    </xf>
    <xf numFmtId="0" fontId="7" fillId="0" borderId="30" xfId="0" applyFont="1" applyBorder="1"/>
    <xf numFmtId="3" fontId="7" fillId="0" borderId="30" xfId="0" applyNumberFormat="1" applyFont="1" applyBorder="1" applyAlignment="1">
      <alignment horizontal="right"/>
    </xf>
    <xf numFmtId="0" fontId="7" fillId="0" borderId="30" xfId="0" applyFont="1" applyBorder="1" applyAlignment="1">
      <alignment wrapText="1"/>
    </xf>
    <xf numFmtId="0" fontId="7" fillId="0" borderId="32" xfId="0" applyFont="1" applyBorder="1" applyAlignment="1"/>
    <xf numFmtId="0" fontId="7" fillId="0" borderId="26" xfId="0" applyFont="1" applyBorder="1" applyAlignment="1"/>
    <xf numFmtId="0" fontId="13" fillId="0" borderId="17" xfId="0" applyFont="1" applyBorder="1" applyAlignment="1">
      <alignment horizontal="left" wrapText="1"/>
    </xf>
    <xf numFmtId="0" fontId="7" fillId="0" borderId="17" xfId="0" applyFont="1" applyBorder="1" applyAlignment="1"/>
    <xf numFmtId="3" fontId="7" fillId="0" borderId="17" xfId="0" applyNumberFormat="1" applyFont="1" applyBorder="1" applyAlignment="1">
      <alignment horizontal="right"/>
    </xf>
    <xf numFmtId="0" fontId="7" fillId="0" borderId="17" xfId="0" applyFont="1" applyBorder="1" applyAlignment="1">
      <alignment wrapText="1"/>
    </xf>
    <xf numFmtId="0" fontId="7" fillId="0" borderId="17" xfId="0" applyFont="1" applyBorder="1" applyAlignment="1">
      <alignment horizontal="right"/>
    </xf>
    <xf numFmtId="164" fontId="7" fillId="0" borderId="17" xfId="0" applyNumberFormat="1" applyFont="1" applyBorder="1" applyAlignment="1">
      <alignment horizontal="right"/>
    </xf>
    <xf numFmtId="4" fontId="7" fillId="0" borderId="17" xfId="0" applyNumberFormat="1" applyFont="1" applyBorder="1" applyAlignment="1">
      <alignment horizontal="right"/>
    </xf>
    <xf numFmtId="4" fontId="7" fillId="0" borderId="27" xfId="0" applyNumberFormat="1" applyFont="1" applyBorder="1" applyAlignment="1">
      <alignment horizontal="right"/>
    </xf>
    <xf numFmtId="0" fontId="5" fillId="0" borderId="28" xfId="0" applyFont="1" applyBorder="1" applyAlignment="1">
      <alignment wrapText="1"/>
    </xf>
    <xf numFmtId="0" fontId="0" fillId="0" borderId="28" xfId="0" applyBorder="1"/>
    <xf numFmtId="0" fontId="7" fillId="0" borderId="29" xfId="0" applyFont="1" applyBorder="1" applyAlignment="1"/>
    <xf numFmtId="3" fontId="12" fillId="0" borderId="0" xfId="0" applyNumberFormat="1" applyFont="1" applyBorder="1"/>
    <xf numFmtId="0" fontId="12" fillId="0" borderId="0" xfId="0" applyFont="1" applyBorder="1" applyAlignment="1"/>
    <xf numFmtId="0" fontId="12" fillId="0" borderId="0" xfId="0" applyFont="1" applyBorder="1" applyAlignment="1">
      <alignment horizontal="right"/>
    </xf>
    <xf numFmtId="164" fontId="12" fillId="0" borderId="0" xfId="0" applyNumberFormat="1" applyFont="1" applyBorder="1" applyAlignment="1">
      <alignment horizontal="right"/>
    </xf>
    <xf numFmtId="4" fontId="12" fillId="0" borderId="0" xfId="0" applyNumberFormat="1" applyFont="1" applyBorder="1" applyAlignment="1">
      <alignment horizontal="right"/>
    </xf>
    <xf numFmtId="0" fontId="13" fillId="0" borderId="0" xfId="0" applyFont="1"/>
    <xf numFmtId="3" fontId="12" fillId="0" borderId="0" xfId="0" applyNumberFormat="1" applyFont="1"/>
    <xf numFmtId="0" fontId="12" fillId="0" borderId="0" xfId="0" applyFont="1" applyAlignment="1"/>
    <xf numFmtId="0" fontId="12" fillId="0" borderId="0" xfId="0" applyFont="1" applyAlignment="1">
      <alignment horizontal="right"/>
    </xf>
    <xf numFmtId="164" fontId="12" fillId="0" borderId="0" xfId="0" applyNumberFormat="1" applyFont="1" applyAlignment="1">
      <alignment horizontal="right"/>
    </xf>
    <xf numFmtId="4" fontId="12" fillId="0" borderId="0" xfId="0" applyNumberFormat="1" applyFont="1" applyAlignment="1">
      <alignment horizontal="right"/>
    </xf>
    <xf numFmtId="0" fontId="12" fillId="3" borderId="30" xfId="0" applyFont="1" applyFill="1" applyBorder="1" applyAlignment="1">
      <alignment wrapText="1"/>
    </xf>
    <xf numFmtId="0" fontId="12" fillId="3" borderId="30" xfId="0" applyFont="1" applyFill="1" applyBorder="1" applyAlignment="1">
      <alignment horizontal="right"/>
    </xf>
    <xf numFmtId="164" fontId="12" fillId="3" borderId="30" xfId="0" applyNumberFormat="1" applyFont="1" applyFill="1" applyBorder="1" applyAlignment="1">
      <alignment horizontal="right"/>
    </xf>
    <xf numFmtId="4" fontId="12" fillId="3" borderId="30" xfId="0" applyNumberFormat="1" applyFont="1" applyFill="1" applyBorder="1" applyAlignment="1">
      <alignment horizontal="right"/>
    </xf>
    <xf numFmtId="4" fontId="12" fillId="3" borderId="31" xfId="0" applyNumberFormat="1" applyFont="1" applyFill="1" applyBorder="1" applyAlignment="1">
      <alignment horizontal="right"/>
    </xf>
    <xf numFmtId="0" fontId="12" fillId="0" borderId="43" xfId="0" applyFont="1" applyBorder="1"/>
    <xf numFmtId="3" fontId="12" fillId="0" borderId="43" xfId="0" applyNumberFormat="1" applyFont="1" applyBorder="1"/>
    <xf numFmtId="0" fontId="12" fillId="0" borderId="43" xfId="0" applyFont="1" applyBorder="1" applyAlignment="1"/>
    <xf numFmtId="0" fontId="12" fillId="0" borderId="43" xfId="0" applyFont="1" applyBorder="1" applyAlignment="1">
      <alignment horizontal="right"/>
    </xf>
    <xf numFmtId="0" fontId="13" fillId="0" borderId="30" xfId="0" applyFont="1" applyBorder="1" applyAlignment="1"/>
    <xf numFmtId="3" fontId="13" fillId="0" borderId="30" xfId="0" applyNumberFormat="1" applyFont="1" applyBorder="1" applyAlignment="1">
      <alignment horizontal="right"/>
    </xf>
    <xf numFmtId="0" fontId="13" fillId="0" borderId="30" xfId="0" applyFont="1" applyBorder="1" applyAlignment="1">
      <alignment wrapText="1"/>
    </xf>
    <xf numFmtId="0" fontId="13" fillId="0" borderId="30" xfId="0" applyFont="1" applyBorder="1" applyAlignment="1">
      <alignment horizontal="right"/>
    </xf>
    <xf numFmtId="164" fontId="13" fillId="0" borderId="30" xfId="0" applyNumberFormat="1" applyFont="1" applyBorder="1" applyAlignment="1">
      <alignment horizontal="right"/>
    </xf>
    <xf numFmtId="0" fontId="7" fillId="0" borderId="44" xfId="0" applyFont="1" applyBorder="1" applyAlignment="1"/>
    <xf numFmtId="164" fontId="5" fillId="0" borderId="43" xfId="0" applyNumberFormat="1" applyFont="1" applyBorder="1" applyAlignment="1">
      <alignment horizontal="right" wrapText="1"/>
    </xf>
    <xf numFmtId="4" fontId="5" fillId="0" borderId="43" xfId="0" applyNumberFormat="1" applyFont="1" applyBorder="1" applyAlignment="1">
      <alignment horizontal="right" wrapText="1"/>
    </xf>
    <xf numFmtId="0" fontId="16" fillId="0" borderId="9" xfId="0" applyFont="1" applyBorder="1"/>
    <xf numFmtId="0" fontId="16" fillId="0" borderId="0" xfId="0" applyFont="1" applyBorder="1"/>
    <xf numFmtId="0" fontId="16" fillId="0" borderId="25" xfId="0" applyFont="1" applyBorder="1"/>
    <xf numFmtId="0" fontId="12" fillId="0" borderId="0" xfId="0" applyFont="1" applyAlignment="1">
      <alignment wrapText="1"/>
    </xf>
    <xf numFmtId="0" fontId="12" fillId="0" borderId="43" xfId="0" applyFont="1" applyBorder="1" applyAlignment="1">
      <alignment wrapText="1"/>
    </xf>
    <xf numFmtId="0" fontId="16" fillId="0" borderId="0" xfId="0" applyFont="1" applyFill="1" applyBorder="1"/>
    <xf numFmtId="0" fontId="8" fillId="0" borderId="25" xfId="0" applyFont="1" applyBorder="1" applyAlignment="1">
      <alignment wrapText="1"/>
    </xf>
    <xf numFmtId="0" fontId="8" fillId="0" borderId="28" xfId="0" applyFont="1" applyBorder="1" applyAlignment="1">
      <alignment wrapText="1"/>
    </xf>
    <xf numFmtId="0" fontId="16" fillId="0" borderId="28" xfId="0" applyFont="1" applyBorder="1"/>
    <xf numFmtId="0" fontId="16" fillId="0" borderId="30" xfId="0" applyFont="1" applyBorder="1"/>
    <xf numFmtId="3" fontId="16" fillId="0" borderId="0" xfId="0" applyNumberFormat="1" applyFont="1"/>
    <xf numFmtId="3" fontId="7" fillId="2" borderId="21" xfId="0" applyNumberFormat="1" applyFont="1" applyFill="1" applyBorder="1" applyAlignment="1">
      <alignment horizontal="left" wrapText="1"/>
    </xf>
    <xf numFmtId="0" fontId="7" fillId="2" borderId="21" xfId="0" applyFont="1" applyFill="1" applyBorder="1" applyAlignment="1">
      <alignment horizontal="left" wrapText="1"/>
    </xf>
    <xf numFmtId="164" fontId="7" fillId="2" borderId="21" xfId="0" applyNumberFormat="1" applyFont="1" applyFill="1" applyBorder="1" applyAlignment="1">
      <alignment horizontal="center" wrapText="1"/>
    </xf>
    <xf numFmtId="0" fontId="7" fillId="2" borderId="21" xfId="0" applyFont="1" applyFill="1" applyBorder="1" applyAlignment="1">
      <alignment horizontal="center" wrapText="1"/>
    </xf>
    <xf numFmtId="4" fontId="7" fillId="2" borderId="21" xfId="0" applyNumberFormat="1" applyFont="1" applyFill="1" applyBorder="1" applyAlignment="1">
      <alignment horizontal="center" wrapText="1"/>
    </xf>
    <xf numFmtId="4" fontId="7" fillId="2" borderId="22" xfId="0" applyNumberFormat="1" applyFont="1" applyFill="1" applyBorder="1" applyAlignment="1">
      <alignment horizontal="center" wrapText="1"/>
    </xf>
    <xf numFmtId="0" fontId="5" fillId="3" borderId="47" xfId="0" applyFont="1" applyFill="1" applyBorder="1" applyAlignment="1">
      <alignment wrapText="1"/>
    </xf>
    <xf numFmtId="0" fontId="5" fillId="3" borderId="47" xfId="0" applyFont="1" applyFill="1" applyBorder="1" applyAlignment="1">
      <alignment horizontal="right"/>
    </xf>
    <xf numFmtId="164" fontId="5" fillId="3" borderId="47" xfId="0" applyNumberFormat="1" applyFont="1" applyFill="1" applyBorder="1" applyAlignment="1">
      <alignment horizontal="right"/>
    </xf>
    <xf numFmtId="4" fontId="5" fillId="3" borderId="47" xfId="0" applyNumberFormat="1" applyFont="1" applyFill="1" applyBorder="1" applyAlignment="1">
      <alignment horizontal="right"/>
    </xf>
    <xf numFmtId="4" fontId="5" fillId="3" borderId="48" xfId="0" applyNumberFormat="1" applyFont="1" applyFill="1" applyBorder="1" applyAlignment="1">
      <alignment horizontal="right"/>
    </xf>
    <xf numFmtId="0" fontId="5" fillId="3" borderId="49" xfId="0" applyFont="1" applyFill="1" applyBorder="1" applyAlignment="1">
      <alignment wrapText="1"/>
    </xf>
    <xf numFmtId="0" fontId="5" fillId="3" borderId="49" xfId="0" applyFont="1" applyFill="1" applyBorder="1" applyAlignment="1">
      <alignment horizontal="right"/>
    </xf>
    <xf numFmtId="4" fontId="5" fillId="3" borderId="49" xfId="0" applyNumberFormat="1" applyFont="1" applyFill="1" applyBorder="1" applyAlignment="1">
      <alignment horizontal="right"/>
    </xf>
    <xf numFmtId="4" fontId="5" fillId="3" borderId="50" xfId="0" applyNumberFormat="1" applyFont="1" applyFill="1" applyBorder="1" applyAlignment="1">
      <alignment horizontal="right"/>
    </xf>
    <xf numFmtId="0" fontId="7" fillId="0" borderId="51" xfId="0" applyFont="1" applyBorder="1"/>
    <xf numFmtId="0" fontId="5" fillId="0" borderId="30" xfId="0" applyFont="1" applyBorder="1" applyAlignment="1"/>
    <xf numFmtId="0" fontId="5" fillId="0" borderId="30" xfId="0" applyFont="1" applyBorder="1" applyAlignment="1">
      <alignment horizontal="right"/>
    </xf>
    <xf numFmtId="164" fontId="5" fillId="0" borderId="30" xfId="0" applyNumberFormat="1" applyFont="1" applyBorder="1" applyAlignment="1">
      <alignment horizontal="right"/>
    </xf>
    <xf numFmtId="4" fontId="5" fillId="0" borderId="30" xfId="0" applyNumberFormat="1" applyFont="1" applyBorder="1" applyAlignment="1">
      <alignment horizontal="right"/>
    </xf>
    <xf numFmtId="0" fontId="7" fillId="0" borderId="53" xfId="0" applyFont="1" applyBorder="1"/>
    <xf numFmtId="0" fontId="10" fillId="0" borderId="53" xfId="0" applyFont="1" applyBorder="1"/>
    <xf numFmtId="3" fontId="7" fillId="0" borderId="53" xfId="0" applyNumberFormat="1" applyFont="1" applyBorder="1"/>
    <xf numFmtId="0" fontId="7" fillId="0" borderId="53" xfId="0" applyFont="1" applyBorder="1" applyAlignment="1"/>
    <xf numFmtId="0" fontId="7" fillId="0" borderId="53" xfId="0" applyFont="1" applyBorder="1" applyAlignment="1">
      <alignment horizontal="right"/>
    </xf>
    <xf numFmtId="164" fontId="7" fillId="0" borderId="53" xfId="0" applyNumberFormat="1" applyFont="1" applyBorder="1" applyAlignment="1">
      <alignment horizontal="right"/>
    </xf>
    <xf numFmtId="4" fontId="7" fillId="0" borderId="53" xfId="0" applyNumberFormat="1" applyFont="1" applyBorder="1" applyAlignment="1">
      <alignment horizontal="right"/>
    </xf>
    <xf numFmtId="4" fontId="7" fillId="0" borderId="52" xfId="0" applyNumberFormat="1" applyFont="1" applyBorder="1" applyAlignment="1">
      <alignment horizontal="right"/>
    </xf>
    <xf numFmtId="0" fontId="7" fillId="2" borderId="4" xfId="0" applyFont="1" applyFill="1" applyBorder="1" applyAlignment="1">
      <alignment horizontal="left" wrapText="1"/>
    </xf>
    <xf numFmtId="3" fontId="7" fillId="2" borderId="4" xfId="0" applyNumberFormat="1" applyFont="1" applyFill="1" applyBorder="1" applyAlignment="1">
      <alignment horizontal="center" wrapText="1"/>
    </xf>
    <xf numFmtId="164" fontId="7" fillId="2" borderId="4" xfId="0" applyNumberFormat="1" applyFont="1" applyFill="1" applyBorder="1" applyAlignment="1">
      <alignment horizontal="center" wrapText="1"/>
    </xf>
    <xf numFmtId="0" fontId="7" fillId="2" borderId="4" xfId="0" applyFont="1" applyFill="1" applyBorder="1" applyAlignment="1">
      <alignment horizontal="center" wrapText="1"/>
    </xf>
    <xf numFmtId="4" fontId="7" fillId="2" borderId="6" xfId="0" applyNumberFormat="1" applyFont="1" applyFill="1" applyBorder="1" applyAlignment="1">
      <alignment horizontal="center" wrapText="1"/>
    </xf>
    <xf numFmtId="4" fontId="7" fillId="2" borderId="5" xfId="0" applyNumberFormat="1" applyFont="1" applyFill="1" applyBorder="1" applyAlignment="1">
      <alignment horizontal="center" wrapText="1"/>
    </xf>
    <xf numFmtId="164" fontId="5" fillId="0" borderId="54" xfId="0" applyNumberFormat="1" applyFont="1" applyBorder="1" applyAlignment="1">
      <alignment horizontal="right"/>
    </xf>
    <xf numFmtId="0" fontId="5" fillId="0" borderId="54" xfId="0" applyFont="1" applyBorder="1" applyAlignment="1">
      <alignment horizontal="right"/>
    </xf>
    <xf numFmtId="4" fontId="5" fillId="0" borderId="54" xfId="0" applyNumberFormat="1" applyFont="1" applyBorder="1" applyAlignment="1">
      <alignment horizontal="right"/>
    </xf>
    <xf numFmtId="3" fontId="16" fillId="0" borderId="55" xfId="0" applyNumberFormat="1" applyFont="1" applyBorder="1"/>
    <xf numFmtId="0" fontId="16" fillId="0" borderId="55" xfId="0" applyFont="1" applyBorder="1"/>
    <xf numFmtId="0" fontId="12" fillId="0" borderId="56" xfId="0" applyFont="1" applyBorder="1" applyAlignment="1">
      <alignment wrapText="1"/>
    </xf>
    <xf numFmtId="0" fontId="5" fillId="0" borderId="56" xfId="0" applyFont="1" applyBorder="1"/>
    <xf numFmtId="3" fontId="5" fillId="0" borderId="57" xfId="0" applyNumberFormat="1" applyFont="1" applyBorder="1"/>
    <xf numFmtId="0" fontId="1" fillId="0" borderId="56" xfId="4" applyBorder="1"/>
    <xf numFmtId="0" fontId="5" fillId="0" borderId="58" xfId="0" applyFont="1" applyBorder="1" applyAlignment="1">
      <alignment horizontal="right"/>
    </xf>
    <xf numFmtId="0" fontId="5" fillId="0" borderId="56" xfId="0" applyFont="1" applyBorder="1" applyAlignment="1">
      <alignment wrapText="1"/>
    </xf>
    <xf numFmtId="0" fontId="5" fillId="0" borderId="4" xfId="0" applyFont="1" applyBorder="1"/>
    <xf numFmtId="0" fontId="16" fillId="0" borderId="4" xfId="0" applyFont="1" applyBorder="1"/>
    <xf numFmtId="0" fontId="0" fillId="0" borderId="4" xfId="0" applyBorder="1"/>
    <xf numFmtId="0" fontId="7" fillId="3" borderId="1" xfId="0" applyFont="1" applyFill="1" applyBorder="1" applyAlignment="1">
      <alignment wrapText="1"/>
    </xf>
    <xf numFmtId="0" fontId="7" fillId="3" borderId="46" xfId="0" applyFont="1" applyFill="1" applyBorder="1" applyAlignment="1">
      <alignment wrapText="1"/>
    </xf>
    <xf numFmtId="0" fontId="7" fillId="3" borderId="47" xfId="0" applyFont="1" applyFill="1" applyBorder="1" applyAlignment="1">
      <alignment wrapText="1"/>
    </xf>
    <xf numFmtId="0" fontId="7" fillId="3" borderId="10" xfId="0" applyFont="1" applyFill="1" applyBorder="1" applyAlignment="1">
      <alignment wrapText="1"/>
    </xf>
    <xf numFmtId="0" fontId="7" fillId="3" borderId="29" xfId="0" applyFont="1" applyFill="1" applyBorder="1" applyAlignment="1">
      <alignment wrapText="1"/>
    </xf>
    <xf numFmtId="0" fontId="7" fillId="3" borderId="35" xfId="0" applyFont="1" applyFill="1" applyBorder="1" applyAlignment="1">
      <alignment wrapText="1"/>
    </xf>
    <xf numFmtId="0" fontId="7" fillId="3" borderId="6" xfId="0" applyFont="1" applyFill="1" applyBorder="1" applyAlignment="1">
      <alignment wrapText="1"/>
    </xf>
    <xf numFmtId="0" fontId="7" fillId="3" borderId="26" xfId="0" applyFont="1" applyFill="1" applyBorder="1" applyAlignment="1">
      <alignment wrapText="1"/>
    </xf>
    <xf numFmtId="0" fontId="7" fillId="3" borderId="18" xfId="0" applyFont="1" applyFill="1" applyBorder="1" applyAlignment="1">
      <alignment wrapText="1"/>
    </xf>
    <xf numFmtId="0" fontId="7" fillId="3" borderId="36" xfId="0" applyFont="1" applyFill="1" applyBorder="1" applyAlignment="1">
      <alignment wrapText="1"/>
    </xf>
    <xf numFmtId="0" fontId="7" fillId="3" borderId="37" xfId="0" applyFont="1" applyFill="1" applyBorder="1" applyAlignment="1">
      <alignment wrapText="1"/>
    </xf>
    <xf numFmtId="0" fontId="7" fillId="3" borderId="32" xfId="0" applyFont="1" applyFill="1" applyBorder="1" applyAlignment="1">
      <alignment wrapText="1"/>
    </xf>
    <xf numFmtId="0" fontId="7" fillId="3" borderId="33" xfId="0" applyFont="1" applyFill="1" applyBorder="1" applyAlignment="1">
      <alignment wrapText="1"/>
    </xf>
    <xf numFmtId="0" fontId="7" fillId="3" borderId="11" xfId="0" applyFont="1" applyFill="1" applyBorder="1" applyAlignment="1">
      <alignment wrapText="1"/>
    </xf>
    <xf numFmtId="0" fontId="7" fillId="3" borderId="15" xfId="0" applyFont="1" applyFill="1" applyBorder="1" applyAlignment="1">
      <alignment wrapText="1"/>
    </xf>
    <xf numFmtId="0" fontId="7" fillId="3" borderId="45" xfId="0" applyFont="1" applyFill="1" applyBorder="1" applyAlignment="1">
      <alignment wrapText="1"/>
    </xf>
  </cellXfs>
  <cellStyles count="5">
    <cellStyle name="Navadno" xfId="0" builtinId="0"/>
    <cellStyle name="Navadno 2" xfId="1" xr:uid="{00000000-0005-0000-0000-000001000000}"/>
    <cellStyle name="Navadno 3" xfId="2" xr:uid="{00000000-0005-0000-0000-000002000000}"/>
    <cellStyle name="Navadno 4" xfId="3" xr:uid="{00000000-0005-0000-0000-000003000000}"/>
    <cellStyle name="Navadno_LIST"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175260</xdr:colOff>
      <xdr:row>0</xdr:row>
      <xdr:rowOff>0</xdr:rowOff>
    </xdr:from>
    <xdr:to>
      <xdr:col>2</xdr:col>
      <xdr:colOff>449580</xdr:colOff>
      <xdr:row>3</xdr:row>
      <xdr:rowOff>228600</xdr:rowOff>
    </xdr:to>
    <xdr:pic>
      <xdr:nvPicPr>
        <xdr:cNvPr id="1025" name="Picture 2">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 y="0"/>
          <a:ext cx="868680" cy="754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JN%202022%20Pripomo&#269;ki%20za%20za&#353;&#269;ito-nego-razku&#382;evanje\4.PREDRA&#268;UN%20JN%20STERILIZ.,%20RAZKU&#381;IL,%20PRIPOM.ZA%20OSEBNO%20NEGO,...%20&#8211;%20BREZ%20SKUPNIH%20JAVNIH%20ARTIKLOV,%20UREJENO%208.4..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ZIV JN"/>
      <sheetName val="STROKOVNE ZAHTEVE NAROČNIKA"/>
      <sheetName val="Sklop 1"/>
      <sheetName val="Sklop 2"/>
      <sheetName val="Sklop 3"/>
      <sheetName val="Sklop 4"/>
      <sheetName val="Sklop 5"/>
      <sheetName val="Sklop 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2"/>
  <sheetViews>
    <sheetView tabSelected="1" topLeftCell="B1" zoomScale="95" zoomScaleNormal="95" zoomScaleSheetLayoutView="95" workbookViewId="0">
      <selection activeCell="G19" sqref="G19"/>
    </sheetView>
  </sheetViews>
  <sheetFormatPr defaultColWidth="8.7109375" defaultRowHeight="12.75"/>
  <cols>
    <col min="1" max="13" width="8.7109375" style="1"/>
    <col min="14" max="14" width="12.140625" style="1" customWidth="1"/>
    <col min="15" max="16384" width="8.7109375" style="1"/>
  </cols>
  <sheetData>
    <row r="1" spans="1:14" ht="15">
      <c r="B1" s="2"/>
      <c r="D1" s="2"/>
      <c r="E1" s="2"/>
      <c r="F1" s="2"/>
      <c r="G1" s="2"/>
      <c r="H1" s="2"/>
      <c r="I1" s="2"/>
      <c r="J1" s="2"/>
      <c r="K1" s="2"/>
      <c r="L1" s="2"/>
      <c r="M1" s="2"/>
      <c r="N1" s="2"/>
    </row>
    <row r="2" spans="1:14" ht="15">
      <c r="A2" s="2"/>
      <c r="B2" s="2"/>
      <c r="C2" s="2"/>
      <c r="D2" s="2"/>
      <c r="E2" s="2"/>
      <c r="F2" s="2"/>
      <c r="G2" s="2"/>
      <c r="H2" s="2"/>
      <c r="I2" s="2"/>
      <c r="J2" s="2"/>
      <c r="K2" s="2"/>
      <c r="L2" s="2"/>
      <c r="M2" s="2"/>
      <c r="N2" s="2"/>
    </row>
    <row r="3" spans="1:14" ht="15">
      <c r="A3" s="2"/>
      <c r="B3" s="2"/>
      <c r="C3" s="2"/>
      <c r="D3" s="2"/>
      <c r="E3" s="2"/>
      <c r="F3" s="2"/>
      <c r="G3" s="2"/>
      <c r="H3" s="2"/>
      <c r="I3" s="2"/>
      <c r="J3" s="2"/>
      <c r="K3" s="2"/>
      <c r="L3" s="2"/>
      <c r="M3" s="2"/>
      <c r="N3" s="2"/>
    </row>
    <row r="4" spans="1:14" ht="18.75">
      <c r="A4" s="2"/>
      <c r="B4" s="2"/>
      <c r="D4" s="3" t="s">
        <v>0</v>
      </c>
      <c r="E4" s="2"/>
      <c r="F4" s="2"/>
      <c r="G4" s="2"/>
      <c r="H4" s="2"/>
      <c r="I4" s="2"/>
      <c r="J4" s="2"/>
      <c r="K4" s="2"/>
      <c r="L4" s="2"/>
      <c r="M4" s="2"/>
      <c r="N4" s="2"/>
    </row>
    <row r="5" spans="1:14" ht="15">
      <c r="A5" s="2"/>
      <c r="B5" s="2"/>
      <c r="C5" s="2"/>
      <c r="D5" s="2"/>
      <c r="E5" s="2"/>
      <c r="F5" s="2"/>
      <c r="G5" s="2"/>
      <c r="H5" s="2"/>
      <c r="I5" s="2"/>
      <c r="J5" s="2"/>
      <c r="K5" s="2"/>
      <c r="L5" s="2"/>
      <c r="M5" s="2"/>
      <c r="N5" s="2"/>
    </row>
    <row r="6" spans="1:14" ht="15">
      <c r="A6" s="2"/>
      <c r="B6" s="2"/>
      <c r="C6" s="2"/>
      <c r="D6" s="2"/>
      <c r="E6" s="2"/>
      <c r="F6" s="2"/>
      <c r="G6" s="2"/>
      <c r="H6" s="2"/>
      <c r="I6" s="2"/>
      <c r="J6" s="2"/>
      <c r="K6" s="2"/>
      <c r="L6" s="2"/>
      <c r="M6" s="2"/>
      <c r="N6" s="2"/>
    </row>
    <row r="7" spans="1:14" ht="15">
      <c r="A7" s="2"/>
      <c r="B7" s="2"/>
      <c r="C7" s="2"/>
      <c r="D7" s="2"/>
      <c r="E7" s="2"/>
      <c r="F7" s="2"/>
      <c r="G7" s="2"/>
      <c r="H7" s="2"/>
      <c r="I7" s="2"/>
      <c r="J7" s="2"/>
      <c r="K7" s="2"/>
      <c r="L7" s="2"/>
      <c r="M7" s="2"/>
      <c r="N7" s="2"/>
    </row>
    <row r="8" spans="1:14" ht="15">
      <c r="A8" s="2"/>
      <c r="B8" s="2"/>
      <c r="C8" s="2"/>
      <c r="D8" s="2"/>
      <c r="E8" s="2"/>
      <c r="F8" s="2"/>
      <c r="G8" s="2"/>
      <c r="H8" s="2"/>
      <c r="I8" s="2"/>
      <c r="J8" s="2"/>
      <c r="K8" s="2"/>
      <c r="L8" s="2"/>
      <c r="M8" s="2"/>
      <c r="N8" s="2"/>
    </row>
    <row r="9" spans="1:14" ht="15">
      <c r="A9" s="2"/>
      <c r="B9" s="2"/>
      <c r="C9" s="2"/>
      <c r="D9" s="2"/>
      <c r="E9" s="2"/>
      <c r="F9" s="2"/>
      <c r="G9" s="2"/>
      <c r="H9" s="2"/>
      <c r="I9" s="2"/>
      <c r="J9" s="2"/>
      <c r="K9" s="2"/>
      <c r="L9" s="2"/>
      <c r="M9" s="2"/>
      <c r="N9" s="2"/>
    </row>
    <row r="10" spans="1:14" ht="15">
      <c r="A10" s="2"/>
      <c r="B10" s="2"/>
      <c r="C10" s="2"/>
      <c r="D10" s="2"/>
      <c r="E10" s="2"/>
      <c r="F10" s="2"/>
      <c r="G10" s="2"/>
      <c r="H10" s="2"/>
      <c r="I10" s="2"/>
      <c r="J10" s="2"/>
      <c r="K10" s="2"/>
      <c r="L10" s="2"/>
      <c r="M10" s="2"/>
      <c r="N10" s="2"/>
    </row>
    <row r="11" spans="1:14">
      <c r="A11" s="4"/>
      <c r="B11" s="4"/>
      <c r="C11" s="4"/>
      <c r="D11" s="4"/>
      <c r="E11" s="4"/>
      <c r="F11" s="4"/>
      <c r="G11" s="4"/>
      <c r="H11" s="4"/>
      <c r="I11" s="4"/>
      <c r="J11" s="4"/>
      <c r="K11" s="4"/>
      <c r="L11" s="4"/>
      <c r="M11" s="4"/>
      <c r="N11" s="4"/>
    </row>
    <row r="12" spans="1:14">
      <c r="A12" s="4"/>
      <c r="B12" s="4"/>
      <c r="C12" s="4"/>
      <c r="D12" s="4"/>
      <c r="E12" s="4"/>
      <c r="F12" s="4"/>
      <c r="G12" s="4"/>
      <c r="H12" s="4"/>
      <c r="I12" s="4"/>
      <c r="J12" s="4"/>
      <c r="K12" s="4"/>
      <c r="L12" s="4"/>
      <c r="M12" s="4"/>
      <c r="N12" s="4"/>
    </row>
    <row r="13" spans="1:14">
      <c r="A13" s="4"/>
      <c r="B13" s="4"/>
      <c r="C13" s="4"/>
      <c r="D13" s="4"/>
      <c r="E13" s="4"/>
      <c r="F13" s="4"/>
      <c r="G13" s="4"/>
      <c r="H13" s="4"/>
      <c r="I13" s="4"/>
      <c r="J13" s="4"/>
      <c r="K13" s="4"/>
      <c r="L13" s="4"/>
      <c r="M13" s="4"/>
      <c r="N13" s="4"/>
    </row>
    <row r="14" spans="1:14">
      <c r="A14" s="4"/>
      <c r="B14" s="4"/>
      <c r="C14" s="4"/>
      <c r="D14" s="4"/>
      <c r="E14" s="4"/>
      <c r="F14" s="4"/>
      <c r="G14" s="4"/>
      <c r="H14" s="4"/>
      <c r="I14" s="4"/>
      <c r="J14" s="4"/>
      <c r="K14" s="4"/>
      <c r="L14" s="4"/>
      <c r="M14" s="4"/>
      <c r="N14" s="4"/>
    </row>
    <row r="15" spans="1:14">
      <c r="A15" s="4"/>
      <c r="B15" s="4"/>
      <c r="C15" s="4"/>
      <c r="D15" s="4"/>
      <c r="E15" s="4"/>
      <c r="F15" s="4"/>
      <c r="G15" s="4"/>
      <c r="H15" s="4"/>
      <c r="I15" s="4"/>
      <c r="J15" s="4"/>
      <c r="K15" s="4"/>
      <c r="L15" s="4"/>
      <c r="M15" s="4"/>
      <c r="N15" s="4"/>
    </row>
    <row r="16" spans="1:14">
      <c r="A16" s="4"/>
      <c r="B16" s="4"/>
      <c r="C16" s="4"/>
      <c r="D16" s="4"/>
      <c r="E16" s="4"/>
      <c r="F16" s="4"/>
      <c r="G16" s="4"/>
      <c r="H16" s="4"/>
      <c r="I16" s="4"/>
      <c r="J16" s="4"/>
      <c r="K16" s="4"/>
      <c r="L16" s="4"/>
      <c r="M16" s="4"/>
      <c r="N16" s="4"/>
    </row>
    <row r="17" spans="1:15" ht="23.25">
      <c r="A17" s="5"/>
      <c r="C17" s="5"/>
      <c r="D17" s="6" t="s">
        <v>1</v>
      </c>
      <c r="E17" s="5"/>
      <c r="F17" s="5"/>
      <c r="G17" s="5"/>
      <c r="H17" s="5"/>
      <c r="I17" s="5"/>
      <c r="J17" s="5"/>
      <c r="K17" s="5"/>
      <c r="L17" s="5"/>
      <c r="M17" s="5"/>
      <c r="N17" s="5"/>
      <c r="O17" s="5"/>
    </row>
    <row r="18" spans="1:15">
      <c r="A18" s="7"/>
      <c r="B18" s="7"/>
      <c r="C18" s="7"/>
      <c r="D18" s="7"/>
      <c r="E18" s="7"/>
      <c r="F18" s="5"/>
      <c r="G18" s="5"/>
      <c r="H18" s="5"/>
      <c r="I18" s="5"/>
      <c r="J18" s="5"/>
      <c r="K18" s="5"/>
      <c r="L18" s="5"/>
      <c r="M18" s="5"/>
      <c r="N18" s="5"/>
      <c r="O18" s="5"/>
    </row>
    <row r="19" spans="1:15">
      <c r="A19" s="7"/>
      <c r="B19" s="7"/>
      <c r="C19" s="7"/>
      <c r="D19" s="7"/>
      <c r="E19" s="7"/>
      <c r="F19" s="5"/>
      <c r="G19" s="5"/>
      <c r="H19" s="5"/>
      <c r="I19" s="5"/>
      <c r="J19" s="5"/>
      <c r="K19" s="5"/>
      <c r="L19" s="5"/>
      <c r="M19" s="5"/>
      <c r="N19" s="5"/>
      <c r="O19" s="5"/>
    </row>
    <row r="20" spans="1:15">
      <c r="A20" s="7"/>
      <c r="B20" s="7"/>
      <c r="C20" s="7"/>
      <c r="D20" s="7"/>
      <c r="E20" s="7"/>
      <c r="F20" s="5"/>
      <c r="G20" s="5"/>
      <c r="H20" s="5"/>
      <c r="I20" s="5"/>
      <c r="J20" s="5"/>
      <c r="K20" s="5"/>
      <c r="L20" s="5"/>
      <c r="M20" s="5"/>
      <c r="N20" s="5"/>
      <c r="O20" s="5"/>
    </row>
    <row r="21" spans="1:15">
      <c r="A21" s="7"/>
      <c r="B21" s="7"/>
      <c r="C21" s="7"/>
      <c r="D21" s="7"/>
      <c r="E21" s="7"/>
      <c r="F21" s="5"/>
      <c r="G21" s="5"/>
      <c r="H21" s="5"/>
      <c r="I21" s="5"/>
      <c r="J21" s="5"/>
      <c r="K21" s="5"/>
      <c r="L21" s="5"/>
      <c r="M21" s="5"/>
      <c r="N21" s="5"/>
      <c r="O21" s="5"/>
    </row>
    <row r="22" spans="1:15">
      <c r="A22" s="5"/>
      <c r="B22" s="5"/>
      <c r="C22" s="5"/>
      <c r="D22" s="5"/>
      <c r="E22" s="5"/>
      <c r="F22" s="5"/>
      <c r="G22" s="5"/>
      <c r="H22" s="5"/>
      <c r="I22" s="5"/>
      <c r="J22" s="5"/>
      <c r="K22" s="5"/>
      <c r="L22" s="5"/>
      <c r="M22" s="5"/>
      <c r="N22" s="5"/>
      <c r="O22" s="5"/>
    </row>
    <row r="23" spans="1:15" ht="14.25">
      <c r="A23" s="5"/>
      <c r="B23" s="5"/>
      <c r="C23" s="5"/>
      <c r="D23" s="5"/>
      <c r="E23" s="5"/>
      <c r="F23" s="5"/>
      <c r="G23" s="8"/>
      <c r="H23" s="8"/>
      <c r="I23" s="8"/>
      <c r="J23" s="8"/>
      <c r="K23" s="8"/>
      <c r="L23" s="8"/>
      <c r="M23" s="8"/>
      <c r="N23" s="8"/>
      <c r="O23" s="8"/>
    </row>
    <row r="24" spans="1:15" ht="15.75">
      <c r="A24" s="5"/>
      <c r="B24" s="5"/>
      <c r="C24" s="5"/>
      <c r="E24" s="5"/>
      <c r="F24" s="5"/>
      <c r="G24" s="8"/>
      <c r="H24" s="8"/>
      <c r="I24" s="8"/>
      <c r="J24" s="8"/>
      <c r="K24" s="9" t="s">
        <v>355</v>
      </c>
      <c r="L24" s="8"/>
      <c r="M24" s="8"/>
      <c r="N24" s="8"/>
      <c r="O24" s="8"/>
    </row>
    <row r="25" spans="1:15" ht="14.25">
      <c r="A25" s="4"/>
      <c r="B25" s="4"/>
      <c r="C25" s="4"/>
      <c r="D25" s="4"/>
      <c r="E25" s="4"/>
      <c r="F25" s="4"/>
      <c r="G25" s="8"/>
      <c r="H25" s="8"/>
      <c r="I25" s="8"/>
      <c r="J25" s="8"/>
      <c r="K25" s="8"/>
      <c r="L25" s="8"/>
      <c r="M25" s="8"/>
      <c r="N25" s="10"/>
      <c r="O25" s="8"/>
    </row>
    <row r="26" spans="1:15" ht="14.25">
      <c r="A26" s="4"/>
      <c r="B26" s="4"/>
      <c r="C26" s="4"/>
      <c r="D26" s="4"/>
      <c r="E26" s="4"/>
      <c r="F26" s="4"/>
      <c r="G26" s="8"/>
      <c r="H26" s="8"/>
      <c r="I26" s="8"/>
      <c r="J26" s="8"/>
      <c r="K26" s="8"/>
      <c r="L26" s="8"/>
      <c r="M26" s="8"/>
      <c r="N26" s="8"/>
      <c r="O26" s="8"/>
    </row>
    <row r="27" spans="1:15" ht="14.25">
      <c r="A27" s="4"/>
      <c r="B27" s="4"/>
      <c r="C27" s="4"/>
      <c r="D27" s="4"/>
      <c r="E27" s="4"/>
      <c r="F27" s="4"/>
      <c r="G27" s="8"/>
      <c r="I27" s="8"/>
      <c r="J27" s="8"/>
      <c r="K27" s="8"/>
      <c r="L27" s="8"/>
      <c r="M27" s="8"/>
      <c r="N27" s="11"/>
      <c r="O27" s="8"/>
    </row>
    <row r="28" spans="1:15" ht="15">
      <c r="A28" s="2"/>
      <c r="B28" s="2"/>
      <c r="G28" s="8"/>
      <c r="I28" s="8"/>
      <c r="J28" s="8"/>
      <c r="K28" s="8"/>
      <c r="L28" s="8"/>
      <c r="M28" s="8"/>
      <c r="O28" s="8"/>
    </row>
    <row r="29" spans="1:15" ht="15">
      <c r="A29" s="2"/>
      <c r="B29" s="2"/>
      <c r="G29" s="8"/>
      <c r="H29" s="8"/>
      <c r="I29" s="8"/>
      <c r="J29" s="8"/>
      <c r="K29" s="8"/>
      <c r="L29" s="8"/>
      <c r="M29" s="8"/>
      <c r="N29" s="8"/>
      <c r="O29" s="8"/>
    </row>
    <row r="30" spans="1:15" ht="15">
      <c r="A30" s="2"/>
      <c r="B30" s="2"/>
      <c r="H30" s="8"/>
      <c r="I30" s="2"/>
      <c r="K30" s="8"/>
      <c r="L30" s="8"/>
      <c r="M30" s="8"/>
      <c r="N30" s="11"/>
      <c r="O30" s="8"/>
    </row>
    <row r="31" spans="1:15" ht="15">
      <c r="A31" s="2"/>
      <c r="B31" s="2"/>
      <c r="H31" s="8"/>
      <c r="I31" s="2"/>
      <c r="J31" s="2"/>
      <c r="K31" s="8"/>
      <c r="L31" s="8"/>
      <c r="M31" s="8"/>
      <c r="N31" s="8"/>
      <c r="O31" s="8"/>
    </row>
    <row r="32" spans="1:15" ht="15">
      <c r="A32" s="2"/>
      <c r="B32" s="2"/>
      <c r="H32" s="8"/>
      <c r="I32" s="2"/>
      <c r="J32" s="2"/>
      <c r="K32" s="2"/>
      <c r="L32" s="2"/>
      <c r="M32" s="2"/>
      <c r="N32" s="2"/>
    </row>
    <row r="33" spans="1:14" ht="15">
      <c r="A33" s="2"/>
      <c r="B33" s="2"/>
      <c r="H33" s="8"/>
      <c r="I33" s="2"/>
      <c r="J33" s="2"/>
      <c r="K33" s="2"/>
      <c r="L33" s="2"/>
      <c r="M33" s="2"/>
      <c r="N33" s="2"/>
    </row>
    <row r="34" spans="1:14" ht="15">
      <c r="A34" s="2"/>
      <c r="B34" s="2"/>
      <c r="H34" s="8"/>
      <c r="I34" s="2"/>
      <c r="J34" s="2"/>
      <c r="K34" s="2"/>
      <c r="L34" s="2"/>
      <c r="M34" s="2"/>
      <c r="N34" s="2"/>
    </row>
    <row r="35" spans="1:14" ht="15">
      <c r="A35" s="2"/>
      <c r="B35" s="2"/>
      <c r="C35" s="7"/>
      <c r="D35" s="11"/>
      <c r="E35" s="11"/>
      <c r="F35" s="8"/>
      <c r="G35" s="8"/>
      <c r="H35" s="8"/>
      <c r="I35" s="2"/>
      <c r="J35" s="2"/>
      <c r="K35" s="2"/>
      <c r="L35" s="2"/>
      <c r="M35" s="2"/>
      <c r="N35" s="2"/>
    </row>
    <row r="36" spans="1:14" ht="15">
      <c r="A36" s="2"/>
      <c r="B36" s="2"/>
      <c r="C36" s="8"/>
      <c r="D36" s="8"/>
      <c r="E36" s="8"/>
      <c r="F36" s="8"/>
      <c r="G36" s="8"/>
      <c r="H36" s="8"/>
      <c r="I36" s="2"/>
      <c r="J36" s="2"/>
      <c r="K36" s="2"/>
      <c r="L36" s="2"/>
      <c r="M36" s="2"/>
      <c r="N36" s="2"/>
    </row>
    <row r="37" spans="1:14" ht="15">
      <c r="A37" s="2"/>
      <c r="B37" s="2"/>
      <c r="C37" s="8"/>
      <c r="D37" s="8"/>
      <c r="E37" s="8"/>
      <c r="F37" s="8"/>
      <c r="G37" s="8"/>
      <c r="H37" s="8"/>
      <c r="I37" s="2"/>
      <c r="J37" s="2"/>
      <c r="K37" s="2"/>
      <c r="L37" s="2"/>
      <c r="M37" s="2"/>
      <c r="N37" s="2"/>
    </row>
    <row r="38" spans="1:14" ht="15">
      <c r="A38" s="2"/>
      <c r="B38" s="2"/>
      <c r="C38" s="2"/>
      <c r="D38" s="8"/>
      <c r="E38" s="8"/>
      <c r="F38" s="8"/>
      <c r="G38" s="8"/>
      <c r="H38" s="8"/>
      <c r="I38" s="2"/>
      <c r="J38" s="2"/>
      <c r="K38" s="2"/>
      <c r="L38" s="2"/>
      <c r="M38" s="2"/>
      <c r="N38" s="2"/>
    </row>
    <row r="39" spans="1:14" ht="15">
      <c r="A39" s="2"/>
      <c r="B39" s="2"/>
      <c r="C39" s="2"/>
      <c r="D39" s="8"/>
      <c r="E39" s="8"/>
      <c r="F39" s="8"/>
      <c r="G39" s="8"/>
      <c r="H39" s="8"/>
      <c r="I39" s="2"/>
      <c r="J39" s="2"/>
      <c r="K39" s="2"/>
      <c r="L39" s="2"/>
      <c r="M39" s="2"/>
      <c r="N39" s="2"/>
    </row>
    <row r="40" spans="1:14" ht="15">
      <c r="A40" s="12"/>
      <c r="B40" s="2"/>
      <c r="C40" s="2"/>
      <c r="D40" s="8"/>
      <c r="E40" s="8"/>
      <c r="F40" s="8"/>
      <c r="G40" s="8"/>
      <c r="H40" s="8"/>
      <c r="I40" s="2"/>
      <c r="J40" s="2"/>
      <c r="K40" s="2"/>
      <c r="L40" s="2"/>
      <c r="M40" s="2"/>
      <c r="N40" s="2"/>
    </row>
    <row r="41" spans="1:14" ht="15">
      <c r="A41" s="12"/>
      <c r="B41" s="12"/>
      <c r="C41" s="12"/>
      <c r="D41" s="12"/>
      <c r="E41" s="12"/>
      <c r="F41" s="2"/>
      <c r="G41" s="2"/>
      <c r="H41" s="2"/>
      <c r="I41" s="2"/>
      <c r="J41" s="2"/>
      <c r="K41" s="2"/>
      <c r="L41" s="2"/>
      <c r="M41" s="2"/>
      <c r="N41" s="2"/>
    </row>
    <row r="42" spans="1:14" ht="15">
      <c r="A42" s="2"/>
      <c r="B42" s="2"/>
      <c r="C42" s="2"/>
      <c r="D42" s="2"/>
      <c r="E42" s="2"/>
      <c r="F42" s="2"/>
      <c r="G42" s="2"/>
      <c r="H42" s="2"/>
      <c r="I42" s="2"/>
      <c r="J42" s="2"/>
      <c r="K42" s="2"/>
      <c r="L42" s="2"/>
      <c r="M42" s="2"/>
      <c r="N42" s="2"/>
    </row>
  </sheetData>
  <sheetProtection selectLockedCells="1" selectUnlockedCells="1"/>
  <pageMargins left="0.35416666666666669" right="0.74791666666666667" top="0.94513888888888886" bottom="0.98402777777777772" header="0.51180555555555551" footer="0.51180555555555551"/>
  <pageSetup paperSize="9" scale="76" firstPageNumber="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27"/>
  <sheetViews>
    <sheetView zoomScale="70" zoomScaleNormal="70" zoomScaleSheetLayoutView="100" workbookViewId="0">
      <selection activeCell="J99" sqref="J99"/>
    </sheetView>
  </sheetViews>
  <sheetFormatPr defaultColWidth="14.42578125" defaultRowHeight="12.75"/>
  <cols>
    <col min="1" max="1" width="45.5703125" style="13" customWidth="1"/>
    <col min="2" max="2" width="40.42578125" style="14" customWidth="1"/>
    <col min="3" max="3" width="4.7109375" style="13" customWidth="1"/>
    <col min="4" max="4" width="10.7109375" style="15" customWidth="1"/>
    <col min="5" max="5" width="37.85546875" style="16" customWidth="1"/>
    <col min="6" max="6" width="15.5703125" style="17" customWidth="1"/>
    <col min="7" max="7" width="11.28515625" style="18" customWidth="1"/>
    <col min="8" max="8" width="11.42578125" style="17" customWidth="1"/>
    <col min="9" max="9" width="13.7109375" style="18" customWidth="1"/>
    <col min="10" max="10" width="11.28515625" style="19" customWidth="1"/>
    <col min="11" max="11" width="12.28515625" style="19" customWidth="1"/>
    <col min="12" max="16384" width="14.42578125" style="13"/>
  </cols>
  <sheetData>
    <row r="1" spans="1:11" s="16" customFormat="1" ht="14.25" customHeight="1">
      <c r="A1" s="20" t="s">
        <v>0</v>
      </c>
      <c r="B1" s="21"/>
      <c r="C1" s="22"/>
      <c r="D1" s="23"/>
      <c r="E1" s="24"/>
      <c r="F1" s="17"/>
      <c r="G1" s="18"/>
      <c r="H1" s="17"/>
      <c r="I1" s="18"/>
      <c r="J1" s="19"/>
      <c r="K1" s="19"/>
    </row>
    <row r="2" spans="1:11" s="16" customFormat="1" ht="14.25" customHeight="1">
      <c r="A2" s="20" t="s">
        <v>2</v>
      </c>
      <c r="B2" s="21"/>
      <c r="C2" s="22"/>
      <c r="D2" s="23"/>
      <c r="E2" s="24"/>
      <c r="F2" s="17"/>
      <c r="G2" s="18"/>
      <c r="H2" s="17"/>
      <c r="I2" s="18"/>
      <c r="J2" s="19"/>
      <c r="K2" s="19"/>
    </row>
    <row r="3" spans="1:11" s="16" customFormat="1" ht="14.25" customHeight="1">
      <c r="A3" s="20" t="s">
        <v>3</v>
      </c>
      <c r="B3" s="21"/>
      <c r="C3" s="22"/>
      <c r="D3" s="23"/>
      <c r="E3" s="24"/>
      <c r="F3" s="17"/>
      <c r="G3" s="18"/>
      <c r="H3" s="17"/>
      <c r="I3" s="18"/>
      <c r="J3" s="19"/>
      <c r="K3" s="19"/>
    </row>
    <row r="4" spans="1:11" s="16" customFormat="1" ht="14.25" customHeight="1">
      <c r="A4" s="24"/>
      <c r="B4" s="25"/>
      <c r="C4" s="22"/>
      <c r="D4" s="26"/>
      <c r="E4" s="24"/>
      <c r="F4" s="17"/>
      <c r="G4" s="18"/>
      <c r="H4" s="17"/>
      <c r="I4" s="18"/>
      <c r="J4" s="19"/>
      <c r="K4" s="19"/>
    </row>
    <row r="5" spans="1:11" s="16" customFormat="1" ht="12.75" customHeight="1">
      <c r="A5" s="24"/>
      <c r="B5" s="27" t="s">
        <v>4</v>
      </c>
      <c r="C5" s="22"/>
      <c r="D5" s="26"/>
      <c r="E5" s="24"/>
      <c r="F5" s="17"/>
      <c r="G5" s="18"/>
      <c r="H5" s="17"/>
      <c r="I5" s="18"/>
      <c r="J5" s="19"/>
      <c r="K5" s="19"/>
    </row>
    <row r="6" spans="1:11" s="16" customFormat="1" ht="12.75" customHeight="1">
      <c r="A6" s="24"/>
      <c r="B6" s="28"/>
      <c r="D6" s="26"/>
      <c r="E6" s="24"/>
      <c r="F6" s="17"/>
      <c r="G6" s="18"/>
      <c r="H6" s="17"/>
      <c r="I6" s="18"/>
      <c r="J6" s="19"/>
      <c r="K6" s="19"/>
    </row>
    <row r="7" spans="1:11" s="16" customFormat="1" ht="14.25" customHeight="1">
      <c r="A7" s="22" t="s">
        <v>364</v>
      </c>
      <c r="B7" s="28"/>
      <c r="D7" s="26"/>
      <c r="E7" s="24"/>
      <c r="F7" s="17"/>
      <c r="G7" s="18"/>
      <c r="H7" s="17"/>
      <c r="I7" s="18"/>
      <c r="J7" s="19"/>
      <c r="K7" s="19"/>
    </row>
    <row r="8" spans="1:11" s="16" customFormat="1" ht="14.25" customHeight="1">
      <c r="A8" s="22"/>
      <c r="B8" s="28"/>
      <c r="D8" s="26"/>
      <c r="E8" s="24"/>
      <c r="F8" s="17"/>
      <c r="G8" s="18"/>
      <c r="H8" s="17"/>
      <c r="I8" s="18"/>
      <c r="J8" s="19"/>
      <c r="K8" s="19"/>
    </row>
    <row r="9" spans="1:11" s="16" customFormat="1" ht="13.5" customHeight="1" thickBot="1">
      <c r="A9" s="24"/>
      <c r="B9" s="28"/>
      <c r="D9" s="26"/>
      <c r="E9" s="24"/>
      <c r="F9" s="17"/>
      <c r="G9" s="18"/>
      <c r="H9" s="17"/>
      <c r="I9" s="18"/>
      <c r="J9" s="19"/>
      <c r="K9" s="19"/>
    </row>
    <row r="10" spans="1:11" ht="39" thickBot="1">
      <c r="A10" s="216" t="s">
        <v>5</v>
      </c>
      <c r="B10" s="217" t="s">
        <v>6</v>
      </c>
      <c r="C10" s="217" t="s">
        <v>7</v>
      </c>
      <c r="D10" s="410" t="s">
        <v>8</v>
      </c>
      <c r="E10" s="411" t="s">
        <v>9</v>
      </c>
      <c r="F10" s="411" t="s">
        <v>10</v>
      </c>
      <c r="G10" s="412" t="s">
        <v>11</v>
      </c>
      <c r="H10" s="413" t="s">
        <v>12</v>
      </c>
      <c r="I10" s="412" t="s">
        <v>13</v>
      </c>
      <c r="J10" s="414" t="s">
        <v>14</v>
      </c>
      <c r="K10" s="415" t="s">
        <v>15</v>
      </c>
    </row>
    <row r="11" spans="1:11" ht="12.75" customHeight="1">
      <c r="A11" s="237" t="s">
        <v>16</v>
      </c>
      <c r="B11" s="237"/>
      <c r="C11" s="237"/>
      <c r="D11" s="237"/>
      <c r="E11" s="218"/>
      <c r="F11" s="219"/>
      <c r="G11" s="220"/>
      <c r="H11" s="219"/>
      <c r="I11" s="220"/>
      <c r="J11" s="221"/>
      <c r="K11" s="221"/>
    </row>
    <row r="12" spans="1:11" ht="48.75" thickBot="1">
      <c r="A12" s="81" t="s">
        <v>17</v>
      </c>
      <c r="B12" s="63" t="s">
        <v>18</v>
      </c>
      <c r="C12" s="81" t="s">
        <v>19</v>
      </c>
      <c r="D12" s="182">
        <v>600</v>
      </c>
      <c r="E12" s="183"/>
      <c r="F12" s="184"/>
      <c r="G12" s="185"/>
      <c r="H12" s="184">
        <v>22</v>
      </c>
      <c r="I12" s="185">
        <f>G12+(G12*H12/100)</f>
        <v>0</v>
      </c>
      <c r="J12" s="67">
        <f>D12*G12</f>
        <v>0</v>
      </c>
      <c r="K12" s="67">
        <f>D12*I12</f>
        <v>0</v>
      </c>
    </row>
    <row r="13" spans="1:11" s="44" customFormat="1" ht="13.5" thickBot="1">
      <c r="A13" s="193" t="s">
        <v>20</v>
      </c>
      <c r="B13" s="194"/>
      <c r="C13" s="195"/>
      <c r="D13" s="196"/>
      <c r="E13" s="197"/>
      <c r="F13" s="198"/>
      <c r="G13" s="199"/>
      <c r="H13" s="198"/>
      <c r="I13" s="199"/>
      <c r="J13" s="200">
        <f>SUM(J12)</f>
        <v>0</v>
      </c>
      <c r="K13" s="201">
        <f>SUM(K12)</f>
        <v>0</v>
      </c>
    </row>
    <row r="14" spans="1:11" s="44" customFormat="1">
      <c r="A14" s="186"/>
      <c r="B14" s="187"/>
      <c r="C14" s="186"/>
      <c r="D14" s="188"/>
      <c r="E14" s="189"/>
      <c r="F14" s="190"/>
      <c r="G14" s="191"/>
      <c r="H14" s="190"/>
      <c r="I14" s="191"/>
      <c r="J14" s="192"/>
      <c r="K14" s="192"/>
    </row>
    <row r="15" spans="1:11" ht="12.75" customHeight="1">
      <c r="A15" s="458" t="s">
        <v>21</v>
      </c>
      <c r="B15" s="458"/>
      <c r="C15" s="458"/>
      <c r="D15" s="458"/>
      <c r="E15" s="29"/>
      <c r="F15" s="30"/>
      <c r="G15" s="31"/>
      <c r="H15" s="30"/>
      <c r="I15" s="31"/>
      <c r="J15" s="32"/>
      <c r="K15" s="32"/>
    </row>
    <row r="16" spans="1:11" ht="84.75" thickBot="1">
      <c r="A16" s="81" t="s">
        <v>22</v>
      </c>
      <c r="B16" s="63" t="s">
        <v>23</v>
      </c>
      <c r="C16" s="81" t="s">
        <v>19</v>
      </c>
      <c r="D16" s="182">
        <v>3900</v>
      </c>
      <c r="E16" s="202"/>
      <c r="F16" s="203"/>
      <c r="G16" s="204"/>
      <c r="H16" s="203">
        <v>22</v>
      </c>
      <c r="I16" s="204">
        <f>G16+(G16*H16/100)</f>
        <v>0</v>
      </c>
      <c r="J16" s="67">
        <f>D16*G16</f>
        <v>0</v>
      </c>
      <c r="K16" s="67">
        <f>D16*I16</f>
        <v>0</v>
      </c>
    </row>
    <row r="17" spans="1:11" s="44" customFormat="1" ht="13.5" thickBot="1">
      <c r="A17" s="193" t="s">
        <v>24</v>
      </c>
      <c r="B17" s="194"/>
      <c r="C17" s="195"/>
      <c r="D17" s="196"/>
      <c r="E17" s="197"/>
      <c r="F17" s="198"/>
      <c r="G17" s="199"/>
      <c r="H17" s="198"/>
      <c r="I17" s="199"/>
      <c r="J17" s="200">
        <f>SUM(J16)</f>
        <v>0</v>
      </c>
      <c r="K17" s="201">
        <f>SUM(K16)</f>
        <v>0</v>
      </c>
    </row>
    <row r="18" spans="1:11" s="44" customFormat="1">
      <c r="A18" s="186"/>
      <c r="B18" s="187"/>
      <c r="C18" s="186"/>
      <c r="D18" s="188"/>
      <c r="E18" s="189"/>
      <c r="F18" s="190"/>
      <c r="G18" s="191"/>
      <c r="H18" s="190"/>
      <c r="I18" s="191"/>
      <c r="J18" s="192"/>
      <c r="K18" s="192"/>
    </row>
    <row r="19" spans="1:11" ht="12.75" customHeight="1">
      <c r="A19" s="458" t="s">
        <v>25</v>
      </c>
      <c r="B19" s="458"/>
      <c r="C19" s="458"/>
      <c r="D19" s="458"/>
      <c r="E19" s="29"/>
      <c r="F19" s="30"/>
      <c r="G19" s="31"/>
      <c r="H19" s="30"/>
      <c r="I19" s="31"/>
      <c r="J19" s="32"/>
      <c r="K19" s="32"/>
    </row>
    <row r="20" spans="1:11" ht="36.75" thickBot="1">
      <c r="A20" s="81" t="s">
        <v>26</v>
      </c>
      <c r="B20" s="63" t="s">
        <v>27</v>
      </c>
      <c r="C20" s="81" t="s">
        <v>19</v>
      </c>
      <c r="D20" s="182">
        <v>33000</v>
      </c>
      <c r="E20" s="62"/>
      <c r="F20" s="65"/>
      <c r="G20" s="66"/>
      <c r="H20" s="65">
        <v>22</v>
      </c>
      <c r="I20" s="66">
        <f>G20+(G20*H20/100)</f>
        <v>0</v>
      </c>
      <c r="J20" s="67">
        <f>D20*G20</f>
        <v>0</v>
      </c>
      <c r="K20" s="67">
        <f>D20*I20</f>
        <v>0</v>
      </c>
    </row>
    <row r="21" spans="1:11" s="44" customFormat="1" ht="13.5" thickBot="1">
      <c r="A21" s="193" t="s">
        <v>28</v>
      </c>
      <c r="B21" s="194"/>
      <c r="C21" s="195"/>
      <c r="D21" s="196"/>
      <c r="E21" s="197"/>
      <c r="F21" s="198"/>
      <c r="G21" s="199"/>
      <c r="H21" s="198"/>
      <c r="I21" s="199"/>
      <c r="J21" s="200">
        <f>SUM(J20)</f>
        <v>0</v>
      </c>
      <c r="K21" s="201">
        <f>SUM(K20)</f>
        <v>0</v>
      </c>
    </row>
    <row r="22" spans="1:11" s="44" customFormat="1">
      <c r="A22" s="186"/>
      <c r="B22" s="187"/>
      <c r="C22" s="186"/>
      <c r="D22" s="188"/>
      <c r="E22" s="189"/>
      <c r="F22" s="190"/>
      <c r="G22" s="191"/>
      <c r="H22" s="190"/>
      <c r="I22" s="191"/>
      <c r="J22" s="192"/>
      <c r="K22" s="192"/>
    </row>
    <row r="23" spans="1:11" ht="12.75" customHeight="1">
      <c r="A23" s="458" t="s">
        <v>29</v>
      </c>
      <c r="B23" s="458"/>
      <c r="C23" s="458"/>
      <c r="D23" s="458"/>
      <c r="E23" s="29"/>
      <c r="F23" s="30"/>
      <c r="G23" s="31"/>
      <c r="H23" s="30"/>
      <c r="I23" s="31"/>
      <c r="J23" s="32"/>
      <c r="K23" s="32"/>
    </row>
    <row r="24" spans="1:11" s="54" customFormat="1" ht="24">
      <c r="A24" s="48"/>
      <c r="B24" s="49" t="s">
        <v>30</v>
      </c>
      <c r="C24" s="48"/>
      <c r="D24" s="50"/>
      <c r="E24" s="48"/>
      <c r="F24" s="51"/>
      <c r="G24" s="52"/>
      <c r="H24" s="51"/>
      <c r="I24" s="52"/>
      <c r="J24" s="53"/>
      <c r="K24" s="53"/>
    </row>
    <row r="25" spans="1:11" ht="13.5" thickBot="1">
      <c r="A25" s="81" t="s">
        <v>31</v>
      </c>
      <c r="B25" s="63"/>
      <c r="C25" s="81" t="s">
        <v>19</v>
      </c>
      <c r="D25" s="182">
        <v>1500</v>
      </c>
      <c r="E25" s="62"/>
      <c r="F25" s="205"/>
      <c r="G25" s="206"/>
      <c r="H25" s="205">
        <v>22</v>
      </c>
      <c r="I25" s="206">
        <f>G25+(G25*H25/100)</f>
        <v>0</v>
      </c>
      <c r="J25" s="67">
        <f>D25*G25</f>
        <v>0</v>
      </c>
      <c r="K25" s="67">
        <f>D25*I25</f>
        <v>0</v>
      </c>
    </row>
    <row r="26" spans="1:11" s="44" customFormat="1" ht="13.5" thickBot="1">
      <c r="A26" s="193" t="s">
        <v>32</v>
      </c>
      <c r="B26" s="194"/>
      <c r="C26" s="195"/>
      <c r="D26" s="196"/>
      <c r="E26" s="197"/>
      <c r="F26" s="198"/>
      <c r="G26" s="199"/>
      <c r="H26" s="198"/>
      <c r="I26" s="199"/>
      <c r="J26" s="200">
        <f>SUM(J25:J25)</f>
        <v>0</v>
      </c>
      <c r="K26" s="201">
        <f>SUM(K25:K25)</f>
        <v>0</v>
      </c>
    </row>
    <row r="27" spans="1:11">
      <c r="A27" s="186"/>
      <c r="B27" s="187"/>
      <c r="C27" s="186"/>
      <c r="D27" s="188"/>
      <c r="E27" s="163"/>
      <c r="F27" s="142"/>
      <c r="G27" s="143"/>
      <c r="H27" s="142"/>
      <c r="I27" s="143"/>
      <c r="J27" s="144"/>
      <c r="K27" s="144"/>
    </row>
    <row r="28" spans="1:11" ht="12.75" customHeight="1">
      <c r="A28" s="458" t="s">
        <v>33</v>
      </c>
      <c r="B28" s="458"/>
      <c r="C28" s="458"/>
      <c r="D28" s="458"/>
      <c r="E28" s="29"/>
      <c r="F28" s="30"/>
      <c r="G28" s="31"/>
      <c r="H28" s="30"/>
      <c r="I28" s="31"/>
      <c r="J28" s="32"/>
      <c r="K28" s="32"/>
    </row>
    <row r="29" spans="1:11" ht="48.75" thickBot="1">
      <c r="A29" s="81" t="s">
        <v>34</v>
      </c>
      <c r="B29" s="63" t="s">
        <v>35</v>
      </c>
      <c r="C29" s="81" t="s">
        <v>19</v>
      </c>
      <c r="D29" s="182">
        <v>4800</v>
      </c>
      <c r="E29" s="183"/>
      <c r="F29" s="184"/>
      <c r="G29" s="185"/>
      <c r="H29" s="184">
        <v>22</v>
      </c>
      <c r="I29" s="185">
        <f>G29+(G29*H29/100)</f>
        <v>0</v>
      </c>
      <c r="J29" s="67">
        <f>D29*G29</f>
        <v>0</v>
      </c>
      <c r="K29" s="67">
        <f>D29*I29</f>
        <v>0</v>
      </c>
    </row>
    <row r="30" spans="1:11" s="44" customFormat="1" ht="13.5" thickBot="1">
      <c r="A30" s="193" t="s">
        <v>36</v>
      </c>
      <c r="B30" s="194"/>
      <c r="C30" s="195"/>
      <c r="D30" s="196"/>
      <c r="E30" s="197"/>
      <c r="F30" s="198"/>
      <c r="G30" s="199"/>
      <c r="H30" s="198"/>
      <c r="I30" s="199"/>
      <c r="J30" s="200">
        <f>SUM(J29)</f>
        <v>0</v>
      </c>
      <c r="K30" s="201">
        <f>SUM(K29)</f>
        <v>0</v>
      </c>
    </row>
    <row r="31" spans="1:11">
      <c r="A31" s="186"/>
      <c r="B31" s="187"/>
      <c r="C31" s="186"/>
      <c r="D31" s="188"/>
      <c r="E31" s="163"/>
      <c r="F31" s="142"/>
      <c r="G31" s="143"/>
      <c r="H31" s="142"/>
      <c r="I31" s="143"/>
      <c r="J31" s="144"/>
      <c r="K31" s="144"/>
    </row>
    <row r="32" spans="1:11" ht="12.75" customHeight="1">
      <c r="A32" s="458" t="s">
        <v>37</v>
      </c>
      <c r="B32" s="458"/>
      <c r="C32" s="458"/>
      <c r="D32" s="458"/>
      <c r="E32" s="29"/>
      <c r="F32" s="30"/>
      <c r="G32" s="31"/>
      <c r="H32" s="30"/>
      <c r="I32" s="31"/>
      <c r="J32" s="32"/>
      <c r="K32" s="32"/>
    </row>
    <row r="33" spans="1:11" ht="48">
      <c r="A33" s="45" t="s">
        <v>38</v>
      </c>
      <c r="B33" s="34" t="s">
        <v>39</v>
      </c>
      <c r="C33" s="33" t="s">
        <v>19</v>
      </c>
      <c r="D33" s="35">
        <v>85000</v>
      </c>
      <c r="E33" s="45"/>
      <c r="F33" s="55"/>
      <c r="G33" s="56"/>
      <c r="H33" s="55">
        <v>22</v>
      </c>
      <c r="I33" s="56">
        <f>G33+(G33*H33/100)</f>
        <v>0</v>
      </c>
      <c r="J33" s="57">
        <f>D33*G33</f>
        <v>0</v>
      </c>
      <c r="K33" s="36">
        <f>D33*I33</f>
        <v>0</v>
      </c>
    </row>
    <row r="34" spans="1:11" ht="48.75" thickBot="1">
      <c r="A34" s="81" t="s">
        <v>357</v>
      </c>
      <c r="B34" s="63" t="s">
        <v>358</v>
      </c>
      <c r="C34" s="81" t="s">
        <v>19</v>
      </c>
      <c r="D34" s="182">
        <v>4000</v>
      </c>
      <c r="E34" s="62"/>
      <c r="F34" s="205"/>
      <c r="G34" s="206"/>
      <c r="H34" s="205">
        <v>22</v>
      </c>
      <c r="I34" s="206">
        <f>G34+(G34*H34/100)</f>
        <v>0</v>
      </c>
      <c r="J34" s="207">
        <f>D34*G34</f>
        <v>0</v>
      </c>
      <c r="K34" s="67">
        <f>D34*I34</f>
        <v>0</v>
      </c>
    </row>
    <row r="35" spans="1:11" s="44" customFormat="1" ht="13.5" thickBot="1">
      <c r="A35" s="193" t="s">
        <v>40</v>
      </c>
      <c r="B35" s="194"/>
      <c r="C35" s="195"/>
      <c r="D35" s="196"/>
      <c r="E35" s="197"/>
      <c r="F35" s="198"/>
      <c r="G35" s="199"/>
      <c r="H35" s="198"/>
      <c r="I35" s="199"/>
      <c r="J35" s="200">
        <f>SUM(J33:J34)</f>
        <v>0</v>
      </c>
      <c r="K35" s="201">
        <f>SUM(K33:K34)</f>
        <v>0</v>
      </c>
    </row>
    <row r="36" spans="1:11">
      <c r="A36" s="209"/>
      <c r="B36" s="210"/>
      <c r="C36" s="209"/>
      <c r="D36" s="211"/>
      <c r="E36" s="212"/>
      <c r="F36" s="213"/>
      <c r="G36" s="214"/>
      <c r="H36" s="213"/>
      <c r="I36" s="214"/>
      <c r="J36" s="215"/>
      <c r="K36" s="215"/>
    </row>
    <row r="37" spans="1:11" ht="12.75" customHeight="1">
      <c r="A37" s="458" t="s">
        <v>41</v>
      </c>
      <c r="B37" s="458"/>
      <c r="C37" s="458"/>
      <c r="D37" s="458"/>
      <c r="E37" s="29"/>
      <c r="F37" s="30"/>
      <c r="G37" s="31"/>
      <c r="H37" s="30"/>
      <c r="I37" s="31"/>
      <c r="J37" s="32"/>
      <c r="K37" s="32"/>
    </row>
    <row r="38" spans="1:11" ht="352.15" customHeight="1">
      <c r="A38" s="45"/>
      <c r="B38" s="34" t="s">
        <v>42</v>
      </c>
      <c r="C38" s="45"/>
      <c r="D38" s="61"/>
      <c r="E38" s="45"/>
      <c r="F38" s="46"/>
      <c r="G38" s="47"/>
      <c r="H38" s="46"/>
      <c r="I38" s="47"/>
      <c r="J38" s="36"/>
      <c r="K38" s="36"/>
    </row>
    <row r="39" spans="1:11">
      <c r="A39" s="45" t="s">
        <v>43</v>
      </c>
      <c r="B39" s="34"/>
      <c r="C39" s="45" t="s">
        <v>19</v>
      </c>
      <c r="D39" s="61">
        <v>3000</v>
      </c>
      <c r="E39" s="45"/>
      <c r="F39" s="55"/>
      <c r="G39" s="56"/>
      <c r="H39" s="55">
        <v>22</v>
      </c>
      <c r="I39" s="56">
        <f>G39+(G39*H39/100)</f>
        <v>0</v>
      </c>
      <c r="J39" s="36">
        <f>D39*G39</f>
        <v>0</v>
      </c>
      <c r="K39" s="36">
        <f>D39*I39</f>
        <v>0</v>
      </c>
    </row>
    <row r="40" spans="1:11">
      <c r="A40" s="45" t="s">
        <v>44</v>
      </c>
      <c r="B40" s="34"/>
      <c r="C40" s="45" t="s">
        <v>19</v>
      </c>
      <c r="D40" s="61">
        <v>268800</v>
      </c>
      <c r="E40" s="45"/>
      <c r="F40" s="55"/>
      <c r="G40" s="56"/>
      <c r="H40" s="55">
        <v>22</v>
      </c>
      <c r="I40" s="56">
        <f>G40+(G40*H40/100)</f>
        <v>0</v>
      </c>
      <c r="J40" s="36">
        <f>D40*G40</f>
        <v>0</v>
      </c>
      <c r="K40" s="36">
        <f>D40*I40</f>
        <v>0</v>
      </c>
    </row>
    <row r="41" spans="1:11">
      <c r="A41" s="45" t="s">
        <v>45</v>
      </c>
      <c r="B41" s="34"/>
      <c r="C41" s="45" t="s">
        <v>19</v>
      </c>
      <c r="D41" s="61">
        <v>745000</v>
      </c>
      <c r="E41" s="45"/>
      <c r="F41" s="55"/>
      <c r="G41" s="56"/>
      <c r="H41" s="55">
        <v>22</v>
      </c>
      <c r="I41" s="56">
        <f>G41+(G41*H41/100)</f>
        <v>0</v>
      </c>
      <c r="J41" s="36">
        <f>D41*G41</f>
        <v>0</v>
      </c>
      <c r="K41" s="36">
        <f>D41*I41</f>
        <v>0</v>
      </c>
    </row>
    <row r="42" spans="1:11">
      <c r="A42" s="45" t="s">
        <v>46</v>
      </c>
      <c r="B42" s="34"/>
      <c r="C42" s="45" t="s">
        <v>19</v>
      </c>
      <c r="D42" s="61">
        <v>356000</v>
      </c>
      <c r="E42" s="45"/>
      <c r="F42" s="55"/>
      <c r="G42" s="56"/>
      <c r="H42" s="55">
        <v>22</v>
      </c>
      <c r="I42" s="56">
        <f>G42+(G42*H42/100)</f>
        <v>0</v>
      </c>
      <c r="J42" s="36">
        <f>D42*G42</f>
        <v>0</v>
      </c>
      <c r="K42" s="36">
        <f>D42*I42</f>
        <v>0</v>
      </c>
    </row>
    <row r="43" spans="1:11">
      <c r="A43" s="45" t="s">
        <v>47</v>
      </c>
      <c r="B43" s="34"/>
      <c r="C43" s="45" t="s">
        <v>19</v>
      </c>
      <c r="D43" s="61">
        <v>9500</v>
      </c>
      <c r="E43" s="45"/>
      <c r="F43" s="55"/>
      <c r="G43" s="56"/>
      <c r="H43" s="55">
        <v>22</v>
      </c>
      <c r="I43" s="56">
        <f>G43+(G43*H43/100)</f>
        <v>0</v>
      </c>
      <c r="J43" s="36">
        <f>D43*G43</f>
        <v>0</v>
      </c>
      <c r="K43" s="36">
        <f>D43*I43</f>
        <v>0</v>
      </c>
    </row>
    <row r="44" spans="1:11" ht="13.5" thickBot="1">
      <c r="A44" s="62"/>
      <c r="B44" s="63"/>
      <c r="C44" s="62"/>
      <c r="D44" s="64"/>
      <c r="E44" s="62"/>
      <c r="F44" s="65"/>
      <c r="G44" s="66"/>
      <c r="H44" s="65"/>
      <c r="I44" s="66"/>
      <c r="J44" s="67"/>
      <c r="K44" s="67"/>
    </row>
    <row r="45" spans="1:11" s="44" customFormat="1" ht="13.5" thickBot="1">
      <c r="A45" s="193" t="s">
        <v>48</v>
      </c>
      <c r="B45" s="194"/>
      <c r="C45" s="195"/>
      <c r="D45" s="196"/>
      <c r="E45" s="197"/>
      <c r="F45" s="198"/>
      <c r="G45" s="199"/>
      <c r="H45" s="198"/>
      <c r="I45" s="199"/>
      <c r="J45" s="200">
        <f>SUM(J39:J43)</f>
        <v>0</v>
      </c>
      <c r="K45" s="201">
        <f>SUM(K39:K43)</f>
        <v>0</v>
      </c>
    </row>
    <row r="46" spans="1:11" s="44" customFormat="1">
      <c r="A46" s="186"/>
      <c r="B46" s="187"/>
      <c r="C46" s="186"/>
      <c r="D46" s="188"/>
      <c r="E46" s="189"/>
      <c r="F46" s="190"/>
      <c r="G46" s="191"/>
      <c r="H46" s="190"/>
      <c r="I46" s="191"/>
      <c r="J46" s="192"/>
      <c r="K46" s="192"/>
    </row>
    <row r="47" spans="1:11" ht="12.75" customHeight="1">
      <c r="A47" s="458" t="s">
        <v>49</v>
      </c>
      <c r="B47" s="458"/>
      <c r="C47" s="458"/>
      <c r="D47" s="458"/>
      <c r="E47" s="29"/>
      <c r="F47" s="30"/>
      <c r="G47" s="31"/>
      <c r="H47" s="30"/>
      <c r="I47" s="31"/>
      <c r="J47" s="32"/>
      <c r="K47" s="32"/>
    </row>
    <row r="48" spans="1:11" ht="323.45" customHeight="1">
      <c r="A48" s="45"/>
      <c r="B48" s="34" t="s">
        <v>50</v>
      </c>
      <c r="C48" s="45"/>
      <c r="D48" s="61"/>
      <c r="E48" s="45"/>
      <c r="F48" s="46"/>
      <c r="G48" s="47"/>
      <c r="H48" s="46"/>
      <c r="I48" s="47"/>
      <c r="J48" s="36"/>
      <c r="K48" s="36"/>
    </row>
    <row r="49" spans="1:11" ht="13.5" thickBot="1">
      <c r="A49" s="62" t="s">
        <v>51</v>
      </c>
      <c r="B49" s="63"/>
      <c r="C49" s="62" t="s">
        <v>19</v>
      </c>
      <c r="D49" s="64">
        <v>700</v>
      </c>
      <c r="E49" s="62"/>
      <c r="F49" s="205"/>
      <c r="G49" s="206"/>
      <c r="H49" s="205">
        <v>22</v>
      </c>
      <c r="I49" s="206">
        <f>G49+(G49*H49/100)</f>
        <v>0</v>
      </c>
      <c r="J49" s="67">
        <f>D49*G49</f>
        <v>0</v>
      </c>
      <c r="K49" s="67">
        <f>D49*I49</f>
        <v>0</v>
      </c>
    </row>
    <row r="50" spans="1:11" s="44" customFormat="1" ht="13.5" thickBot="1">
      <c r="A50" s="193" t="s">
        <v>52</v>
      </c>
      <c r="B50" s="194"/>
      <c r="C50" s="195"/>
      <c r="D50" s="196"/>
      <c r="E50" s="197"/>
      <c r="F50" s="198"/>
      <c r="G50" s="199"/>
      <c r="H50" s="198"/>
      <c r="I50" s="199"/>
      <c r="J50" s="200">
        <f>SUM(J49)</f>
        <v>0</v>
      </c>
      <c r="K50" s="201">
        <f>SUM(K49)</f>
        <v>0</v>
      </c>
    </row>
    <row r="51" spans="1:11">
      <c r="A51" s="145"/>
      <c r="B51" s="208"/>
      <c r="C51" s="145"/>
      <c r="D51" s="140"/>
      <c r="E51" s="141"/>
      <c r="F51" s="142"/>
      <c r="G51" s="143"/>
      <c r="H51" s="142"/>
      <c r="I51" s="143"/>
      <c r="J51" s="144"/>
      <c r="K51" s="144"/>
    </row>
    <row r="52" spans="1:11" ht="12.75" customHeight="1">
      <c r="A52" s="458" t="s">
        <v>53</v>
      </c>
      <c r="B52" s="458"/>
      <c r="C52" s="458"/>
      <c r="D52" s="458"/>
      <c r="E52" s="29"/>
      <c r="F52" s="30"/>
      <c r="G52" s="31"/>
      <c r="H52" s="30"/>
      <c r="I52" s="31"/>
      <c r="J52" s="32"/>
      <c r="K52" s="32"/>
    </row>
    <row r="53" spans="1:11" ht="72">
      <c r="A53" s="58" t="s">
        <v>54</v>
      </c>
      <c r="B53" s="77" t="s">
        <v>55</v>
      </c>
      <c r="C53" s="58" t="s">
        <v>19</v>
      </c>
      <c r="D53" s="60">
        <v>6000</v>
      </c>
      <c r="E53" s="33"/>
      <c r="F53" s="46"/>
      <c r="G53" s="47"/>
      <c r="H53" s="46">
        <v>22</v>
      </c>
      <c r="I53" s="47">
        <f>G53+(G53*H53/100)</f>
        <v>0</v>
      </c>
      <c r="J53" s="36">
        <f>D53*G53</f>
        <v>0</v>
      </c>
      <c r="K53" s="36">
        <f>D53*I53</f>
        <v>0</v>
      </c>
    </row>
    <row r="54" spans="1:11" ht="84.75" thickBot="1">
      <c r="A54" s="78" t="s">
        <v>56</v>
      </c>
      <c r="B54" s="222" t="s">
        <v>57</v>
      </c>
      <c r="C54" s="78" t="s">
        <v>19</v>
      </c>
      <c r="D54" s="80">
        <v>12000</v>
      </c>
      <c r="E54" s="81"/>
      <c r="F54" s="65"/>
      <c r="G54" s="66"/>
      <c r="H54" s="65">
        <v>22</v>
      </c>
      <c r="I54" s="66">
        <f>G54+(G54*H54/100)</f>
        <v>0</v>
      </c>
      <c r="J54" s="67">
        <f>D54*G54</f>
        <v>0</v>
      </c>
      <c r="K54" s="67">
        <f>D54*I54</f>
        <v>0</v>
      </c>
    </row>
    <row r="55" spans="1:11" s="44" customFormat="1" ht="13.5" thickBot="1">
      <c r="A55" s="193" t="s">
        <v>58</v>
      </c>
      <c r="B55" s="194"/>
      <c r="C55" s="195"/>
      <c r="D55" s="196"/>
      <c r="E55" s="197"/>
      <c r="F55" s="198"/>
      <c r="G55" s="199"/>
      <c r="H55" s="198"/>
      <c r="I55" s="199"/>
      <c r="J55" s="200">
        <f>SUM(J53:J54)</f>
        <v>0</v>
      </c>
      <c r="K55" s="201">
        <f>SUM(K53:K54)</f>
        <v>0</v>
      </c>
    </row>
    <row r="56" spans="1:11" s="44" customFormat="1">
      <c r="A56" s="238"/>
      <c r="B56" s="239"/>
      <c r="C56" s="238"/>
      <c r="D56" s="240"/>
      <c r="E56" s="241"/>
      <c r="F56" s="242"/>
      <c r="G56" s="243"/>
      <c r="H56" s="242"/>
      <c r="I56" s="243"/>
      <c r="J56" s="244"/>
      <c r="K56" s="244"/>
    </row>
    <row r="57" spans="1:11" ht="12.75" customHeight="1">
      <c r="A57" s="461" t="s">
        <v>59</v>
      </c>
      <c r="B57" s="461"/>
      <c r="C57" s="461"/>
      <c r="D57" s="461"/>
      <c r="E57" s="218"/>
      <c r="F57" s="219"/>
      <c r="G57" s="220"/>
      <c r="H57" s="219"/>
      <c r="I57" s="220"/>
      <c r="J57" s="221"/>
      <c r="K57" s="221"/>
    </row>
    <row r="58" spans="1:11" ht="409.5">
      <c r="A58" s="58"/>
      <c r="B58" s="77" t="s">
        <v>60</v>
      </c>
      <c r="C58" s="58"/>
      <c r="D58" s="60"/>
      <c r="E58" s="77"/>
      <c r="F58" s="46"/>
      <c r="G58" s="47"/>
      <c r="H58" s="46"/>
      <c r="I58" s="47"/>
      <c r="J58" s="36"/>
      <c r="K58" s="36"/>
    </row>
    <row r="59" spans="1:11">
      <c r="A59" s="58" t="s">
        <v>61</v>
      </c>
      <c r="B59" s="59"/>
      <c r="C59" s="58" t="s">
        <v>62</v>
      </c>
      <c r="D59" s="60">
        <v>2600</v>
      </c>
      <c r="E59" s="45"/>
      <c r="F59" s="55"/>
      <c r="G59" s="56"/>
      <c r="H59" s="55">
        <v>22</v>
      </c>
      <c r="I59" s="56">
        <f t="shared" ref="I59:I64" si="0">G59+(G59*H59/100)</f>
        <v>0</v>
      </c>
      <c r="J59" s="36">
        <f t="shared" ref="J59:J64" si="1">D59*G59</f>
        <v>0</v>
      </c>
      <c r="K59" s="36">
        <f t="shared" ref="K59:K64" si="2">D59*I59</f>
        <v>0</v>
      </c>
    </row>
    <row r="60" spans="1:11">
      <c r="A60" s="58" t="s">
        <v>63</v>
      </c>
      <c r="B60" s="59"/>
      <c r="C60" s="58" t="s">
        <v>62</v>
      </c>
      <c r="D60" s="60">
        <v>6000</v>
      </c>
      <c r="E60" s="45"/>
      <c r="F60" s="55"/>
      <c r="G60" s="56"/>
      <c r="H60" s="55">
        <v>22</v>
      </c>
      <c r="I60" s="56">
        <f t="shared" si="0"/>
        <v>0</v>
      </c>
      <c r="J60" s="36">
        <f t="shared" si="1"/>
        <v>0</v>
      </c>
      <c r="K60" s="36">
        <f t="shared" si="2"/>
        <v>0</v>
      </c>
    </row>
    <row r="61" spans="1:11">
      <c r="A61" s="58" t="s">
        <v>64</v>
      </c>
      <c r="B61" s="59"/>
      <c r="C61" s="58" t="s">
        <v>62</v>
      </c>
      <c r="D61" s="60">
        <v>4200</v>
      </c>
      <c r="E61" s="45"/>
      <c r="F61" s="55"/>
      <c r="G61" s="56"/>
      <c r="H61" s="55">
        <v>22</v>
      </c>
      <c r="I61" s="56">
        <f t="shared" si="0"/>
        <v>0</v>
      </c>
      <c r="J61" s="36">
        <f t="shared" si="1"/>
        <v>0</v>
      </c>
      <c r="K61" s="36">
        <f t="shared" si="2"/>
        <v>0</v>
      </c>
    </row>
    <row r="62" spans="1:11">
      <c r="A62" s="58" t="s">
        <v>65</v>
      </c>
      <c r="B62" s="59"/>
      <c r="C62" s="58" t="s">
        <v>62</v>
      </c>
      <c r="D62" s="60">
        <v>3500</v>
      </c>
      <c r="E62" s="45"/>
      <c r="F62" s="55"/>
      <c r="G62" s="56"/>
      <c r="H62" s="55">
        <v>22</v>
      </c>
      <c r="I62" s="56">
        <f t="shared" si="0"/>
        <v>0</v>
      </c>
      <c r="J62" s="36">
        <f t="shared" si="1"/>
        <v>0</v>
      </c>
      <c r="K62" s="36">
        <f t="shared" si="2"/>
        <v>0</v>
      </c>
    </row>
    <row r="63" spans="1:11">
      <c r="A63" s="58" t="s">
        <v>66</v>
      </c>
      <c r="B63" s="59"/>
      <c r="C63" s="58" t="s">
        <v>62</v>
      </c>
      <c r="D63" s="60">
        <v>3000</v>
      </c>
      <c r="E63" s="45"/>
      <c r="F63" s="55"/>
      <c r="G63" s="56"/>
      <c r="H63" s="55">
        <v>22</v>
      </c>
      <c r="I63" s="56">
        <f t="shared" si="0"/>
        <v>0</v>
      </c>
      <c r="J63" s="36">
        <f t="shared" si="1"/>
        <v>0</v>
      </c>
      <c r="K63" s="36">
        <f t="shared" si="2"/>
        <v>0</v>
      </c>
    </row>
    <row r="64" spans="1:11" ht="13.5" thickBot="1">
      <c r="A64" s="58" t="s">
        <v>67</v>
      </c>
      <c r="B64" s="59"/>
      <c r="C64" s="58" t="s">
        <v>62</v>
      </c>
      <c r="D64" s="60">
        <v>550</v>
      </c>
      <c r="E64" s="45"/>
      <c r="F64" s="55"/>
      <c r="G64" s="56"/>
      <c r="H64" s="55">
        <v>22</v>
      </c>
      <c r="I64" s="56">
        <f t="shared" si="0"/>
        <v>0</v>
      </c>
      <c r="J64" s="36">
        <f t="shared" si="1"/>
        <v>0</v>
      </c>
      <c r="K64" s="36">
        <f t="shared" si="2"/>
        <v>0</v>
      </c>
    </row>
    <row r="65" spans="1:11" s="44" customFormat="1" ht="13.5" thickBot="1">
      <c r="A65" s="193" t="s">
        <v>68</v>
      </c>
      <c r="B65" s="194"/>
      <c r="C65" s="195"/>
      <c r="D65" s="196"/>
      <c r="E65" s="197"/>
      <c r="F65" s="198"/>
      <c r="G65" s="199"/>
      <c r="H65" s="198"/>
      <c r="I65" s="199"/>
      <c r="J65" s="200">
        <f>SUM(J59:J64)</f>
        <v>0</v>
      </c>
      <c r="K65" s="201">
        <f>SUM(K59:K64)</f>
        <v>0</v>
      </c>
    </row>
    <row r="66" spans="1:11" s="44" customFormat="1">
      <c r="A66" s="238"/>
      <c r="B66" s="239"/>
      <c r="C66" s="238"/>
      <c r="D66" s="240"/>
      <c r="E66" s="241"/>
      <c r="F66" s="242"/>
      <c r="G66" s="243"/>
      <c r="H66" s="242"/>
      <c r="I66" s="243"/>
      <c r="J66" s="244"/>
      <c r="K66" s="244"/>
    </row>
    <row r="67" spans="1:11" ht="12.75" customHeight="1">
      <c r="A67" s="461" t="s">
        <v>69</v>
      </c>
      <c r="B67" s="461"/>
      <c r="C67" s="461"/>
      <c r="D67" s="461"/>
      <c r="E67" s="218"/>
      <c r="F67" s="219"/>
      <c r="G67" s="220"/>
      <c r="H67" s="219"/>
      <c r="I67" s="220"/>
      <c r="J67" s="221"/>
      <c r="K67" s="221"/>
    </row>
    <row r="68" spans="1:11" ht="314.45" customHeight="1">
      <c r="A68" s="58"/>
      <c r="B68" s="77" t="s">
        <v>70</v>
      </c>
      <c r="C68" s="58"/>
      <c r="D68" s="60"/>
      <c r="E68" s="45"/>
      <c r="F68" s="46"/>
      <c r="G68" s="47"/>
      <c r="H68" s="46"/>
      <c r="I68" s="47"/>
      <c r="J68" s="36"/>
      <c r="K68" s="36"/>
    </row>
    <row r="69" spans="1:11">
      <c r="A69" s="58" t="s">
        <v>71</v>
      </c>
      <c r="B69" s="59"/>
      <c r="C69" s="58" t="s">
        <v>62</v>
      </c>
      <c r="D69" s="60">
        <v>550</v>
      </c>
      <c r="E69" s="33"/>
      <c r="F69" s="46"/>
      <c r="G69" s="47"/>
      <c r="H69" s="46">
        <v>22</v>
      </c>
      <c r="I69" s="47">
        <f>G69+(G69*H69/100)</f>
        <v>0</v>
      </c>
      <c r="J69" s="36">
        <f>D69*G69</f>
        <v>0</v>
      </c>
      <c r="K69" s="36">
        <f>D69*I69</f>
        <v>0</v>
      </c>
    </row>
    <row r="70" spans="1:11">
      <c r="A70" s="58" t="s">
        <v>72</v>
      </c>
      <c r="B70" s="59"/>
      <c r="C70" s="58" t="s">
        <v>62</v>
      </c>
      <c r="D70" s="60">
        <v>250</v>
      </c>
      <c r="E70" s="33"/>
      <c r="F70" s="46"/>
      <c r="G70" s="47"/>
      <c r="H70" s="46">
        <v>22</v>
      </c>
      <c r="I70" s="47">
        <f>G70+(G70*H70/100)</f>
        <v>0</v>
      </c>
      <c r="J70" s="36">
        <f>D70*G70</f>
        <v>0</v>
      </c>
      <c r="K70" s="36">
        <f>D70*I70</f>
        <v>0</v>
      </c>
    </row>
    <row r="71" spans="1:11">
      <c r="A71" s="58" t="s">
        <v>73</v>
      </c>
      <c r="B71" s="59"/>
      <c r="C71" s="58" t="s">
        <v>62</v>
      </c>
      <c r="D71" s="60">
        <v>450</v>
      </c>
      <c r="E71" s="33"/>
      <c r="F71" s="46"/>
      <c r="G71" s="47"/>
      <c r="H71" s="46">
        <v>22</v>
      </c>
      <c r="I71" s="47">
        <f>G71+(G71*H71/100)</f>
        <v>0</v>
      </c>
      <c r="J71" s="36">
        <f>D71*G71</f>
        <v>0</v>
      </c>
      <c r="K71" s="36">
        <f>D71*I71</f>
        <v>0</v>
      </c>
    </row>
    <row r="72" spans="1:11" ht="13.5" thickBot="1">
      <c r="A72" s="58" t="s">
        <v>74</v>
      </c>
      <c r="B72" s="59"/>
      <c r="C72" s="58" t="s">
        <v>62</v>
      </c>
      <c r="D72" s="60">
        <v>400</v>
      </c>
      <c r="E72" s="33"/>
      <c r="F72" s="46"/>
      <c r="G72" s="47"/>
      <c r="H72" s="46">
        <v>22</v>
      </c>
      <c r="I72" s="47">
        <f>G72+(G72*H72/100)</f>
        <v>0</v>
      </c>
      <c r="J72" s="36">
        <f>D72*G72</f>
        <v>0</v>
      </c>
      <c r="K72" s="36">
        <f>D72*I72</f>
        <v>0</v>
      </c>
    </row>
    <row r="73" spans="1:11" s="44" customFormat="1" ht="13.5" thickBot="1">
      <c r="A73" s="68" t="s">
        <v>75</v>
      </c>
      <c r="B73" s="69"/>
      <c r="C73" s="70"/>
      <c r="D73" s="71"/>
      <c r="E73" s="72"/>
      <c r="F73" s="73"/>
      <c r="G73" s="74"/>
      <c r="H73" s="73"/>
      <c r="I73" s="74"/>
      <c r="J73" s="75">
        <f>SUM(J69:J72)</f>
        <v>0</v>
      </c>
      <c r="K73" s="76">
        <f>SUM(K69:K72)</f>
        <v>0</v>
      </c>
    </row>
    <row r="74" spans="1:11" s="44" customFormat="1">
      <c r="A74" s="37"/>
      <c r="B74" s="38"/>
      <c r="C74" s="37"/>
      <c r="D74" s="39"/>
      <c r="E74" s="40"/>
      <c r="F74" s="41"/>
      <c r="G74" s="42"/>
      <c r="H74" s="41"/>
      <c r="I74" s="42"/>
      <c r="J74" s="43"/>
      <c r="K74" s="43"/>
    </row>
    <row r="75" spans="1:11" ht="12.75" customHeight="1">
      <c r="A75" s="458" t="s">
        <v>76</v>
      </c>
      <c r="B75" s="458"/>
      <c r="C75" s="458"/>
      <c r="D75" s="458"/>
      <c r="E75" s="29"/>
      <c r="F75" s="30"/>
      <c r="G75" s="31"/>
      <c r="H75" s="30"/>
      <c r="I75" s="31"/>
      <c r="J75" s="32"/>
      <c r="K75" s="32"/>
    </row>
    <row r="76" spans="1:11" ht="156">
      <c r="A76" s="33"/>
      <c r="B76" s="34" t="s">
        <v>77</v>
      </c>
      <c r="C76" s="33"/>
      <c r="D76" s="35"/>
      <c r="E76" s="45"/>
      <c r="F76" s="46"/>
      <c r="G76" s="47"/>
      <c r="H76" s="46"/>
      <c r="I76" s="47"/>
      <c r="J76" s="36"/>
      <c r="K76" s="36"/>
    </row>
    <row r="77" spans="1:11">
      <c r="A77" s="58" t="s">
        <v>61</v>
      </c>
      <c r="B77" s="59"/>
      <c r="C77" s="58" t="s">
        <v>62</v>
      </c>
      <c r="D77" s="60">
        <v>2900</v>
      </c>
      <c r="E77" s="33"/>
      <c r="F77" s="46"/>
      <c r="G77" s="47"/>
      <c r="H77" s="46">
        <v>22</v>
      </c>
      <c r="I77" s="47">
        <f t="shared" ref="I77:I82" si="3">G77+(G77*H77/100)</f>
        <v>0</v>
      </c>
      <c r="J77" s="36">
        <f t="shared" ref="J77:J82" si="4">D77*G77</f>
        <v>0</v>
      </c>
      <c r="K77" s="36">
        <f t="shared" ref="K77:K82" si="5">D77*I77</f>
        <v>0</v>
      </c>
    </row>
    <row r="78" spans="1:11">
      <c r="A78" s="58" t="s">
        <v>63</v>
      </c>
      <c r="B78" s="59"/>
      <c r="C78" s="58" t="s">
        <v>62</v>
      </c>
      <c r="D78" s="60">
        <v>5000</v>
      </c>
      <c r="E78" s="33"/>
      <c r="F78" s="46"/>
      <c r="G78" s="47"/>
      <c r="H78" s="46">
        <v>22</v>
      </c>
      <c r="I78" s="47">
        <f t="shared" si="3"/>
        <v>0</v>
      </c>
      <c r="J78" s="36">
        <f t="shared" si="4"/>
        <v>0</v>
      </c>
      <c r="K78" s="36">
        <f t="shared" si="5"/>
        <v>0</v>
      </c>
    </row>
    <row r="79" spans="1:11">
      <c r="A79" s="58" t="s">
        <v>64</v>
      </c>
      <c r="B79" s="59"/>
      <c r="C79" s="58" t="s">
        <v>62</v>
      </c>
      <c r="D79" s="60">
        <v>16350</v>
      </c>
      <c r="E79" s="33"/>
      <c r="F79" s="46"/>
      <c r="G79" s="47"/>
      <c r="H79" s="46">
        <v>22</v>
      </c>
      <c r="I79" s="47">
        <f t="shared" si="3"/>
        <v>0</v>
      </c>
      <c r="J79" s="36">
        <f t="shared" si="4"/>
        <v>0</v>
      </c>
      <c r="K79" s="36">
        <f t="shared" si="5"/>
        <v>0</v>
      </c>
    </row>
    <row r="80" spans="1:11">
      <c r="A80" s="58" t="s">
        <v>65</v>
      </c>
      <c r="B80" s="59"/>
      <c r="C80" s="58" t="s">
        <v>62</v>
      </c>
      <c r="D80" s="60">
        <v>11000</v>
      </c>
      <c r="E80" s="33"/>
      <c r="F80" s="46"/>
      <c r="G80" s="47"/>
      <c r="H80" s="46">
        <v>22</v>
      </c>
      <c r="I80" s="47">
        <f t="shared" si="3"/>
        <v>0</v>
      </c>
      <c r="J80" s="36">
        <f t="shared" si="4"/>
        <v>0</v>
      </c>
      <c r="K80" s="36">
        <f t="shared" si="5"/>
        <v>0</v>
      </c>
    </row>
    <row r="81" spans="1:11">
      <c r="A81" s="58" t="s">
        <v>66</v>
      </c>
      <c r="B81" s="59"/>
      <c r="C81" s="58" t="s">
        <v>62</v>
      </c>
      <c r="D81" s="60">
        <v>3000</v>
      </c>
      <c r="E81" s="33"/>
      <c r="F81" s="46"/>
      <c r="G81" s="47"/>
      <c r="H81" s="46">
        <v>22</v>
      </c>
      <c r="I81" s="47">
        <f t="shared" si="3"/>
        <v>0</v>
      </c>
      <c r="J81" s="36">
        <f t="shared" si="4"/>
        <v>0</v>
      </c>
      <c r="K81" s="36">
        <f t="shared" si="5"/>
        <v>0</v>
      </c>
    </row>
    <row r="82" spans="1:11" ht="13.5" thickBot="1">
      <c r="A82" s="78" t="s">
        <v>67</v>
      </c>
      <c r="B82" s="79"/>
      <c r="C82" s="78" t="s">
        <v>62</v>
      </c>
      <c r="D82" s="80">
        <v>200</v>
      </c>
      <c r="E82" s="81"/>
      <c r="F82" s="65"/>
      <c r="G82" s="66"/>
      <c r="H82" s="65">
        <v>22</v>
      </c>
      <c r="I82" s="66">
        <f t="shared" si="3"/>
        <v>0</v>
      </c>
      <c r="J82" s="67">
        <f t="shared" si="4"/>
        <v>0</v>
      </c>
      <c r="K82" s="67">
        <f t="shared" si="5"/>
        <v>0</v>
      </c>
    </row>
    <row r="83" spans="1:11" s="44" customFormat="1" ht="13.5" thickBot="1">
      <c r="A83" s="193" t="s">
        <v>78</v>
      </c>
      <c r="B83" s="194"/>
      <c r="C83" s="195"/>
      <c r="D83" s="196"/>
      <c r="E83" s="197"/>
      <c r="F83" s="198"/>
      <c r="G83" s="199"/>
      <c r="H83" s="198"/>
      <c r="I83" s="199"/>
      <c r="J83" s="200">
        <f>SUM(J77:J82)</f>
        <v>0</v>
      </c>
      <c r="K83" s="201">
        <f>SUM(K77:K82)</f>
        <v>0</v>
      </c>
    </row>
    <row r="84" spans="1:11" s="44" customFormat="1">
      <c r="A84" s="223"/>
      <c r="B84" s="224"/>
      <c r="C84" s="223"/>
      <c r="D84" s="225"/>
      <c r="E84" s="226"/>
      <c r="F84" s="227"/>
      <c r="G84" s="228"/>
      <c r="H84" s="227"/>
      <c r="I84" s="228"/>
      <c r="J84" s="229"/>
      <c r="K84" s="229"/>
    </row>
    <row r="85" spans="1:11" ht="12.75" customHeight="1">
      <c r="A85" s="458" t="s">
        <v>79</v>
      </c>
      <c r="B85" s="458"/>
      <c r="C85" s="458"/>
      <c r="D85" s="458"/>
      <c r="E85" s="29"/>
      <c r="F85" s="30"/>
      <c r="G85" s="31"/>
      <c r="H85" s="30"/>
      <c r="I85" s="31"/>
      <c r="J85" s="32"/>
      <c r="K85" s="32"/>
    </row>
    <row r="86" spans="1:11" ht="24.75" thickBot="1">
      <c r="A86" s="78" t="s">
        <v>80</v>
      </c>
      <c r="B86" s="222" t="s">
        <v>81</v>
      </c>
      <c r="C86" s="78" t="s">
        <v>19</v>
      </c>
      <c r="D86" s="80">
        <v>500</v>
      </c>
      <c r="E86" s="62"/>
      <c r="F86" s="205"/>
      <c r="G86" s="206"/>
      <c r="H86" s="205">
        <v>22</v>
      </c>
      <c r="I86" s="66">
        <f>G86+(G86*H86/100)</f>
        <v>0</v>
      </c>
      <c r="J86" s="67">
        <f>D86*G86</f>
        <v>0</v>
      </c>
      <c r="K86" s="67">
        <f>D86*I86</f>
        <v>0</v>
      </c>
    </row>
    <row r="87" spans="1:11" s="44" customFormat="1" ht="13.5" thickBot="1">
      <c r="A87" s="193" t="s">
        <v>356</v>
      </c>
      <c r="B87" s="194"/>
      <c r="C87" s="195"/>
      <c r="D87" s="196"/>
      <c r="E87" s="197"/>
      <c r="F87" s="198"/>
      <c r="G87" s="199"/>
      <c r="H87" s="198"/>
      <c r="I87" s="199"/>
      <c r="J87" s="200">
        <f>SUM(J86)</f>
        <v>0</v>
      </c>
      <c r="K87" s="201">
        <f>SUM(K86)</f>
        <v>0</v>
      </c>
    </row>
    <row r="88" spans="1:11">
      <c r="A88" s="209"/>
      <c r="B88" s="210"/>
      <c r="C88" s="209"/>
      <c r="D88" s="211"/>
      <c r="E88" s="212"/>
      <c r="F88" s="213"/>
      <c r="G88" s="214"/>
      <c r="H88" s="213"/>
      <c r="I88" s="214"/>
      <c r="J88" s="215"/>
      <c r="K88" s="215"/>
    </row>
    <row r="89" spans="1:11" ht="12.75" customHeight="1">
      <c r="A89" s="459" t="s">
        <v>82</v>
      </c>
      <c r="B89" s="460"/>
      <c r="C89" s="460"/>
      <c r="D89" s="460"/>
      <c r="E89" s="416"/>
      <c r="F89" s="417"/>
      <c r="G89" s="418"/>
      <c r="H89" s="417"/>
      <c r="I89" s="418"/>
      <c r="J89" s="419"/>
      <c r="K89" s="420"/>
    </row>
    <row r="90" spans="1:11" s="54" customFormat="1" ht="24">
      <c r="A90" s="230"/>
      <c r="B90" s="231" t="s">
        <v>83</v>
      </c>
      <c r="C90" s="230"/>
      <c r="D90" s="232"/>
      <c r="E90" s="230"/>
      <c r="F90" s="233"/>
      <c r="G90" s="234"/>
      <c r="H90" s="233"/>
      <c r="I90" s="234"/>
      <c r="J90" s="235"/>
      <c r="K90" s="235"/>
    </row>
    <row r="91" spans="1:11">
      <c r="A91" s="58" t="s">
        <v>84</v>
      </c>
      <c r="B91" s="59"/>
      <c r="C91" s="58" t="s">
        <v>19</v>
      </c>
      <c r="D91" s="60">
        <v>500</v>
      </c>
      <c r="E91" s="45"/>
      <c r="F91" s="55"/>
      <c r="G91" s="56"/>
      <c r="H91" s="55">
        <v>22</v>
      </c>
      <c r="I91" s="56">
        <f>G91+(G91*H91/100)</f>
        <v>0</v>
      </c>
      <c r="J91" s="36">
        <f>D91*G91</f>
        <v>0</v>
      </c>
      <c r="K91" s="36">
        <f>D91*I91</f>
        <v>0</v>
      </c>
    </row>
    <row r="92" spans="1:11" ht="13.5" thickBot="1">
      <c r="A92" s="78" t="s">
        <v>85</v>
      </c>
      <c r="B92" s="79"/>
      <c r="C92" s="78" t="s">
        <v>19</v>
      </c>
      <c r="D92" s="80">
        <v>3800</v>
      </c>
      <c r="E92" s="62"/>
      <c r="F92" s="205"/>
      <c r="G92" s="206"/>
      <c r="H92" s="205">
        <v>22</v>
      </c>
      <c r="I92" s="206">
        <f>G92+(G92*H92/100)</f>
        <v>0</v>
      </c>
      <c r="J92" s="67">
        <f>D92*G92</f>
        <v>0</v>
      </c>
      <c r="K92" s="67">
        <f>D92*I92</f>
        <v>0</v>
      </c>
    </row>
    <row r="93" spans="1:11" s="44" customFormat="1" ht="13.5" thickBot="1">
      <c r="A93" s="193" t="s">
        <v>86</v>
      </c>
      <c r="B93" s="194"/>
      <c r="C93" s="195"/>
      <c r="D93" s="196"/>
      <c r="E93" s="197"/>
      <c r="F93" s="198"/>
      <c r="G93" s="199"/>
      <c r="H93" s="198"/>
      <c r="I93" s="199"/>
      <c r="J93" s="200">
        <f>SUM(J91:J92)</f>
        <v>0</v>
      </c>
      <c r="K93" s="201">
        <f>SUM(K91:K92)</f>
        <v>0</v>
      </c>
    </row>
    <row r="94" spans="1:11">
      <c r="A94" s="145"/>
      <c r="B94" s="208"/>
      <c r="C94" s="145"/>
      <c r="D94" s="140"/>
      <c r="E94" s="141"/>
      <c r="F94" s="142"/>
      <c r="G94" s="143"/>
      <c r="H94" s="142"/>
      <c r="I94" s="143"/>
      <c r="J94" s="144"/>
      <c r="K94" s="144"/>
    </row>
    <row r="95" spans="1:11" ht="12.75" customHeight="1">
      <c r="A95" s="458" t="s">
        <v>284</v>
      </c>
      <c r="B95" s="458"/>
      <c r="C95" s="458"/>
      <c r="D95" s="458"/>
      <c r="E95" s="29"/>
      <c r="F95" s="30"/>
      <c r="G95" s="31"/>
      <c r="H95" s="30"/>
      <c r="I95" s="31"/>
      <c r="J95" s="32"/>
      <c r="K95" s="32"/>
    </row>
    <row r="96" spans="1:11" ht="72.75" thickBot="1">
      <c r="A96" s="78" t="s">
        <v>87</v>
      </c>
      <c r="B96" s="222" t="s">
        <v>88</v>
      </c>
      <c r="C96" s="78" t="s">
        <v>19</v>
      </c>
      <c r="D96" s="80">
        <v>4800</v>
      </c>
      <c r="E96" s="81"/>
      <c r="F96" s="65"/>
      <c r="G96" s="66"/>
      <c r="H96" s="65">
        <v>22</v>
      </c>
      <c r="I96" s="66">
        <f>G96+(G96*H96/100)</f>
        <v>0</v>
      </c>
      <c r="J96" s="67">
        <f>D96*G96</f>
        <v>0</v>
      </c>
      <c r="K96" s="67">
        <f>D96*I96</f>
        <v>0</v>
      </c>
    </row>
    <row r="97" spans="1:11" s="44" customFormat="1" ht="13.5" thickBot="1">
      <c r="A97" s="193" t="s">
        <v>89</v>
      </c>
      <c r="B97" s="194"/>
      <c r="C97" s="195"/>
      <c r="D97" s="196"/>
      <c r="E97" s="197"/>
      <c r="F97" s="198"/>
      <c r="G97" s="199"/>
      <c r="H97" s="198"/>
      <c r="I97" s="199"/>
      <c r="J97" s="200">
        <f>SUM(J96)</f>
        <v>0</v>
      </c>
      <c r="K97" s="201">
        <f>SUM(K96)</f>
        <v>0</v>
      </c>
    </row>
    <row r="98" spans="1:11" ht="13.5" thickBot="1">
      <c r="A98" s="223"/>
      <c r="B98" s="224"/>
      <c r="C98" s="223"/>
      <c r="D98" s="225"/>
      <c r="E98" s="236"/>
      <c r="F98" s="213"/>
      <c r="G98" s="214"/>
      <c r="H98" s="213"/>
      <c r="I98" s="214"/>
      <c r="J98" s="215"/>
      <c r="K98" s="215"/>
    </row>
    <row r="99" spans="1:11" s="44" customFormat="1" ht="13.5" thickBot="1">
      <c r="A99" s="193" t="s">
        <v>320</v>
      </c>
      <c r="B99" s="194"/>
      <c r="C99" s="195"/>
      <c r="D99" s="196"/>
      <c r="E99" s="197"/>
      <c r="F99" s="198"/>
      <c r="G99" s="199"/>
      <c r="H99" s="198"/>
      <c r="I99" s="199"/>
      <c r="J99" s="200">
        <f>SUM(J97,J93,J87,J83,J73,J65,J55,J50,J45,J35,J30,J26,J21,J17,J13)</f>
        <v>0</v>
      </c>
      <c r="K99" s="201">
        <f>SUM(K97,K93,K87,K83,K73,K65,K55,K50,K45,K35,K30,K26,K21,K17,K13)</f>
        <v>0</v>
      </c>
    </row>
    <row r="100" spans="1:11" s="89" customFormat="1">
      <c r="A100" s="82"/>
      <c r="B100" s="83"/>
      <c r="C100" s="82"/>
      <c r="D100" s="84"/>
      <c r="E100" s="85"/>
      <c r="F100" s="86"/>
      <c r="G100" s="87"/>
      <c r="H100" s="86"/>
      <c r="I100" s="87"/>
      <c r="J100" s="88"/>
      <c r="K100" s="88"/>
    </row>
    <row r="101" spans="1:11" s="89" customFormat="1">
      <c r="A101" s="82"/>
      <c r="B101" s="83"/>
      <c r="C101" s="82"/>
      <c r="D101" s="84"/>
      <c r="E101" s="85"/>
      <c r="F101" s="86"/>
      <c r="G101" s="87"/>
      <c r="H101" s="86"/>
      <c r="I101" s="87"/>
      <c r="J101" s="88"/>
      <c r="K101" s="88"/>
    </row>
    <row r="102" spans="1:11" s="89" customFormat="1">
      <c r="A102" s="82"/>
      <c r="B102" s="83"/>
      <c r="C102" s="82"/>
      <c r="D102" s="84"/>
      <c r="E102" s="85"/>
      <c r="F102" s="86"/>
      <c r="G102" s="87"/>
      <c r="H102" s="86"/>
      <c r="I102" s="87"/>
      <c r="J102" s="88"/>
      <c r="K102" s="88"/>
    </row>
    <row r="103" spans="1:11" s="89" customFormat="1">
      <c r="A103" s="82"/>
      <c r="B103" s="83"/>
      <c r="C103" s="82"/>
      <c r="D103" s="84"/>
      <c r="E103" s="85"/>
      <c r="F103" s="86"/>
      <c r="G103" s="87"/>
      <c r="H103" s="86"/>
      <c r="I103" s="87"/>
      <c r="J103" s="88"/>
      <c r="K103" s="88"/>
    </row>
    <row r="104" spans="1:11" s="89" customFormat="1">
      <c r="A104" s="82"/>
      <c r="B104" s="83"/>
      <c r="C104" s="82"/>
      <c r="D104" s="84"/>
      <c r="E104" s="85"/>
      <c r="F104" s="86"/>
      <c r="G104" s="87"/>
      <c r="H104" s="86"/>
      <c r="I104" s="87"/>
      <c r="J104" s="88"/>
      <c r="K104" s="88"/>
    </row>
    <row r="105" spans="1:11" s="89" customFormat="1">
      <c r="A105" s="82"/>
      <c r="B105" s="83"/>
      <c r="C105" s="82"/>
      <c r="D105" s="84"/>
      <c r="E105" s="85"/>
      <c r="F105" s="86"/>
      <c r="G105" s="87"/>
      <c r="H105" s="86"/>
      <c r="I105" s="87"/>
      <c r="J105" s="88"/>
      <c r="K105" s="88"/>
    </row>
    <row r="106" spans="1:11" s="89" customFormat="1">
      <c r="A106" s="82"/>
      <c r="B106" s="83"/>
      <c r="C106" s="82"/>
      <c r="D106" s="84"/>
      <c r="E106" s="85"/>
      <c r="F106" s="86"/>
      <c r="G106" s="87"/>
      <c r="H106" s="86"/>
      <c r="I106" s="87"/>
      <c r="J106" s="88"/>
      <c r="K106" s="88"/>
    </row>
    <row r="107" spans="1:11" s="89" customFormat="1">
      <c r="A107" s="82"/>
      <c r="B107" s="83"/>
      <c r="C107" s="82"/>
      <c r="D107" s="84"/>
      <c r="E107" s="85"/>
      <c r="F107" s="86"/>
      <c r="G107" s="87"/>
      <c r="H107" s="86"/>
      <c r="I107" s="87"/>
      <c r="J107" s="88"/>
      <c r="K107" s="88"/>
    </row>
    <row r="108" spans="1:11" s="89" customFormat="1">
      <c r="A108" s="82"/>
      <c r="B108" s="83"/>
      <c r="C108" s="82"/>
      <c r="D108" s="84"/>
      <c r="E108" s="85"/>
      <c r="F108" s="86"/>
      <c r="G108" s="87"/>
      <c r="H108" s="86"/>
      <c r="I108" s="87"/>
      <c r="J108" s="88"/>
      <c r="K108" s="88"/>
    </row>
    <row r="109" spans="1:11" s="89" customFormat="1">
      <c r="A109" s="82"/>
      <c r="B109" s="83"/>
      <c r="C109" s="82"/>
      <c r="D109" s="84"/>
      <c r="E109" s="85"/>
      <c r="F109" s="86"/>
      <c r="G109" s="87"/>
      <c r="H109" s="86"/>
      <c r="I109" s="87"/>
      <c r="J109" s="88"/>
      <c r="K109" s="88"/>
    </row>
    <row r="110" spans="1:11" s="89" customFormat="1">
      <c r="A110" s="82"/>
      <c r="B110" s="83"/>
      <c r="C110" s="82"/>
      <c r="D110" s="84"/>
      <c r="E110" s="85"/>
      <c r="F110" s="86"/>
      <c r="G110" s="87"/>
      <c r="H110" s="86"/>
      <c r="I110" s="87"/>
      <c r="J110" s="88"/>
      <c r="K110" s="88"/>
    </row>
    <row r="111" spans="1:11" s="89" customFormat="1">
      <c r="A111" s="82"/>
      <c r="B111" s="83"/>
      <c r="C111" s="82"/>
      <c r="D111" s="84"/>
      <c r="E111" s="85"/>
      <c r="F111" s="86"/>
      <c r="G111" s="87"/>
      <c r="H111" s="86"/>
      <c r="I111" s="87"/>
      <c r="J111" s="88"/>
      <c r="K111" s="88"/>
    </row>
    <row r="112" spans="1:11" s="89" customFormat="1">
      <c r="A112" s="82"/>
      <c r="B112" s="83"/>
      <c r="C112" s="82"/>
      <c r="D112" s="84"/>
      <c r="E112" s="85"/>
      <c r="F112" s="86"/>
      <c r="G112" s="87"/>
      <c r="H112" s="86"/>
      <c r="I112" s="87"/>
      <c r="J112" s="88"/>
      <c r="K112" s="88"/>
    </row>
    <row r="113" spans="1:11" s="89" customFormat="1">
      <c r="A113" s="82"/>
      <c r="B113" s="83"/>
      <c r="C113" s="82"/>
      <c r="D113" s="84"/>
      <c r="E113" s="85"/>
      <c r="F113" s="86"/>
      <c r="G113" s="87"/>
      <c r="H113" s="86"/>
      <c r="I113" s="87"/>
      <c r="J113" s="88"/>
      <c r="K113" s="88"/>
    </row>
    <row r="114" spans="1:11" s="89" customFormat="1">
      <c r="A114" s="82"/>
      <c r="B114" s="83"/>
      <c r="C114" s="82"/>
      <c r="D114" s="84"/>
      <c r="E114" s="85"/>
      <c r="F114" s="86"/>
      <c r="G114" s="87"/>
      <c r="H114" s="86"/>
      <c r="I114" s="87"/>
      <c r="J114" s="88"/>
      <c r="K114" s="88"/>
    </row>
    <row r="115" spans="1:11" s="89" customFormat="1">
      <c r="A115" s="82"/>
      <c r="B115" s="83"/>
      <c r="C115" s="82"/>
      <c r="D115" s="84"/>
      <c r="E115" s="85"/>
      <c r="F115" s="86"/>
      <c r="G115" s="87"/>
      <c r="H115" s="86"/>
      <c r="I115" s="87"/>
      <c r="J115" s="88"/>
      <c r="K115" s="88"/>
    </row>
    <row r="116" spans="1:11" s="89" customFormat="1">
      <c r="A116" s="82"/>
      <c r="B116" s="83"/>
      <c r="C116" s="82"/>
      <c r="D116" s="84"/>
      <c r="E116" s="85"/>
      <c r="F116" s="86"/>
      <c r="G116" s="87"/>
      <c r="H116" s="86"/>
      <c r="I116" s="87"/>
      <c r="J116" s="88"/>
      <c r="K116" s="88"/>
    </row>
    <row r="117" spans="1:11" s="89" customFormat="1">
      <c r="A117" s="82"/>
      <c r="B117" s="83"/>
      <c r="C117" s="82"/>
      <c r="D117" s="84"/>
      <c r="E117" s="85"/>
      <c r="F117" s="86"/>
      <c r="G117" s="87"/>
      <c r="H117" s="86"/>
      <c r="I117" s="87"/>
      <c r="J117" s="88"/>
      <c r="K117" s="88"/>
    </row>
    <row r="118" spans="1:11" s="89" customFormat="1">
      <c r="A118" s="82"/>
      <c r="B118" s="83"/>
      <c r="C118" s="82"/>
      <c r="D118" s="84"/>
      <c r="E118" s="85"/>
      <c r="F118" s="86"/>
      <c r="G118" s="87"/>
      <c r="H118" s="86"/>
      <c r="I118" s="87"/>
      <c r="J118" s="88"/>
      <c r="K118" s="88"/>
    </row>
    <row r="119" spans="1:11" s="89" customFormat="1">
      <c r="A119" s="82"/>
      <c r="B119" s="83"/>
      <c r="C119" s="82"/>
      <c r="D119" s="84"/>
      <c r="E119" s="85"/>
      <c r="F119" s="86"/>
      <c r="G119" s="87"/>
      <c r="H119" s="86"/>
      <c r="I119" s="87"/>
      <c r="J119" s="88"/>
      <c r="K119" s="88"/>
    </row>
    <row r="120" spans="1:11" s="89" customFormat="1">
      <c r="A120" s="82"/>
      <c r="B120" s="83"/>
      <c r="C120" s="82"/>
      <c r="D120" s="84"/>
      <c r="E120" s="85"/>
      <c r="F120" s="86"/>
      <c r="G120" s="87"/>
      <c r="H120" s="86"/>
      <c r="I120" s="87"/>
      <c r="J120" s="88"/>
      <c r="K120" s="88"/>
    </row>
    <row r="121" spans="1:11" s="89" customFormat="1">
      <c r="B121" s="90"/>
      <c r="D121" s="91"/>
      <c r="E121" s="92"/>
      <c r="F121" s="86"/>
      <c r="G121" s="87"/>
      <c r="H121" s="86"/>
      <c r="I121" s="87"/>
      <c r="J121" s="88"/>
      <c r="K121" s="88"/>
    </row>
    <row r="122" spans="1:11" s="89" customFormat="1">
      <c r="B122" s="90"/>
      <c r="D122" s="91"/>
      <c r="E122" s="92"/>
      <c r="F122" s="86"/>
      <c r="G122" s="87"/>
      <c r="H122" s="86"/>
      <c r="I122" s="87"/>
      <c r="J122" s="88"/>
      <c r="K122" s="88"/>
    </row>
    <row r="123" spans="1:11" s="89" customFormat="1">
      <c r="B123" s="90"/>
      <c r="D123" s="91"/>
      <c r="E123" s="92"/>
      <c r="F123" s="86"/>
      <c r="G123" s="87"/>
      <c r="H123" s="86"/>
      <c r="I123" s="87"/>
      <c r="J123" s="88"/>
      <c r="K123" s="88"/>
    </row>
    <row r="124" spans="1:11" s="89" customFormat="1">
      <c r="B124" s="90"/>
      <c r="D124" s="91"/>
      <c r="E124" s="92"/>
      <c r="F124" s="86"/>
      <c r="G124" s="87"/>
      <c r="H124" s="86"/>
      <c r="I124" s="87"/>
      <c r="J124" s="88"/>
      <c r="K124" s="88"/>
    </row>
    <row r="125" spans="1:11" s="89" customFormat="1">
      <c r="B125" s="90"/>
      <c r="D125" s="91"/>
      <c r="E125" s="92"/>
      <c r="F125" s="86"/>
      <c r="G125" s="87"/>
      <c r="H125" s="86"/>
      <c r="I125" s="87"/>
      <c r="J125" s="88"/>
      <c r="K125" s="88"/>
    </row>
    <row r="126" spans="1:11" s="89" customFormat="1">
      <c r="B126" s="90"/>
      <c r="D126" s="91"/>
      <c r="E126" s="92"/>
      <c r="F126" s="86"/>
      <c r="G126" s="87"/>
      <c r="H126" s="86"/>
      <c r="I126" s="87"/>
      <c r="J126" s="88"/>
      <c r="K126" s="88"/>
    </row>
    <row r="127" spans="1:11" s="89" customFormat="1">
      <c r="B127" s="90"/>
      <c r="D127" s="91"/>
      <c r="E127" s="92"/>
      <c r="F127" s="86"/>
      <c r="G127" s="87"/>
      <c r="H127" s="86"/>
      <c r="I127" s="87"/>
      <c r="J127" s="88"/>
      <c r="K127" s="88"/>
    </row>
    <row r="128" spans="1:11" s="89" customFormat="1">
      <c r="B128" s="90"/>
      <c r="D128" s="91"/>
      <c r="E128" s="92"/>
      <c r="F128" s="86"/>
      <c r="G128" s="87"/>
      <c r="H128" s="86"/>
      <c r="I128" s="87"/>
      <c r="J128" s="88"/>
      <c r="K128" s="88"/>
    </row>
    <row r="129" spans="2:11" s="89" customFormat="1">
      <c r="B129" s="90"/>
      <c r="D129" s="91"/>
      <c r="E129" s="92"/>
      <c r="F129" s="86"/>
      <c r="G129" s="87"/>
      <c r="H129" s="86"/>
      <c r="I129" s="87"/>
      <c r="J129" s="88"/>
      <c r="K129" s="88"/>
    </row>
    <row r="130" spans="2:11" s="89" customFormat="1">
      <c r="B130" s="90"/>
      <c r="D130" s="91"/>
      <c r="E130" s="92"/>
      <c r="F130" s="86"/>
      <c r="G130" s="87"/>
      <c r="H130" s="86"/>
      <c r="I130" s="87"/>
      <c r="J130" s="88"/>
      <c r="K130" s="88"/>
    </row>
    <row r="131" spans="2:11" s="89" customFormat="1">
      <c r="B131" s="90"/>
      <c r="D131" s="91"/>
      <c r="E131" s="92"/>
      <c r="F131" s="86"/>
      <c r="G131" s="87"/>
      <c r="H131" s="86"/>
      <c r="I131" s="87"/>
      <c r="J131" s="88"/>
      <c r="K131" s="88"/>
    </row>
    <row r="132" spans="2:11" s="89" customFormat="1">
      <c r="B132" s="90"/>
      <c r="D132" s="91"/>
      <c r="E132" s="92"/>
      <c r="F132" s="86"/>
      <c r="G132" s="87"/>
      <c r="H132" s="86"/>
      <c r="I132" s="87"/>
      <c r="J132" s="88"/>
      <c r="K132" s="88"/>
    </row>
    <row r="133" spans="2:11" s="89" customFormat="1">
      <c r="B133" s="90"/>
      <c r="D133" s="91"/>
      <c r="E133" s="92"/>
      <c r="F133" s="86"/>
      <c r="G133" s="87"/>
      <c r="H133" s="86"/>
      <c r="I133" s="87"/>
      <c r="J133" s="88"/>
      <c r="K133" s="88"/>
    </row>
    <row r="134" spans="2:11" s="89" customFormat="1">
      <c r="B134" s="90"/>
      <c r="D134" s="91"/>
      <c r="E134" s="92"/>
      <c r="F134" s="86"/>
      <c r="G134" s="87"/>
      <c r="H134" s="86"/>
      <c r="I134" s="87"/>
      <c r="J134" s="88"/>
      <c r="K134" s="88"/>
    </row>
    <row r="135" spans="2:11" s="89" customFormat="1">
      <c r="B135" s="90"/>
      <c r="D135" s="91"/>
      <c r="E135" s="92"/>
      <c r="F135" s="86"/>
      <c r="G135" s="87"/>
      <c r="H135" s="86"/>
      <c r="I135" s="87"/>
      <c r="J135" s="88"/>
      <c r="K135" s="88"/>
    </row>
    <row r="136" spans="2:11" s="89" customFormat="1">
      <c r="B136" s="90"/>
      <c r="D136" s="91"/>
      <c r="E136" s="92"/>
      <c r="F136" s="86"/>
      <c r="G136" s="87"/>
      <c r="H136" s="86"/>
      <c r="I136" s="87"/>
      <c r="J136" s="88"/>
      <c r="K136" s="88"/>
    </row>
    <row r="137" spans="2:11" s="89" customFormat="1">
      <c r="B137" s="90"/>
      <c r="D137" s="91"/>
      <c r="E137" s="92"/>
      <c r="F137" s="86"/>
      <c r="G137" s="87"/>
      <c r="H137" s="86"/>
      <c r="I137" s="87"/>
      <c r="J137" s="88"/>
      <c r="K137" s="88"/>
    </row>
    <row r="138" spans="2:11" s="89" customFormat="1">
      <c r="B138" s="90"/>
      <c r="D138" s="91"/>
      <c r="E138" s="92"/>
      <c r="F138" s="86"/>
      <c r="G138" s="87"/>
      <c r="H138" s="86"/>
      <c r="I138" s="87"/>
      <c r="J138" s="88"/>
      <c r="K138" s="88"/>
    </row>
    <row r="139" spans="2:11" s="89" customFormat="1">
      <c r="B139" s="90"/>
      <c r="D139" s="91"/>
      <c r="E139" s="92"/>
      <c r="F139" s="86"/>
      <c r="G139" s="87"/>
      <c r="H139" s="86"/>
      <c r="I139" s="87"/>
      <c r="J139" s="88"/>
      <c r="K139" s="88"/>
    </row>
    <row r="140" spans="2:11" s="89" customFormat="1">
      <c r="B140" s="90"/>
      <c r="D140" s="91"/>
      <c r="E140" s="92"/>
      <c r="F140" s="86"/>
      <c r="G140" s="87"/>
      <c r="H140" s="86"/>
      <c r="I140" s="87"/>
      <c r="J140" s="88"/>
      <c r="K140" s="88"/>
    </row>
    <row r="141" spans="2:11" s="89" customFormat="1">
      <c r="B141" s="90"/>
      <c r="D141" s="91"/>
      <c r="E141" s="92"/>
      <c r="F141" s="86"/>
      <c r="G141" s="87"/>
      <c r="H141" s="86"/>
      <c r="I141" s="87"/>
      <c r="J141" s="88"/>
      <c r="K141" s="88"/>
    </row>
    <row r="142" spans="2:11" s="89" customFormat="1">
      <c r="B142" s="90"/>
      <c r="D142" s="91"/>
      <c r="E142" s="92"/>
      <c r="F142" s="86"/>
      <c r="G142" s="87"/>
      <c r="H142" s="86"/>
      <c r="I142" s="87"/>
      <c r="J142" s="88"/>
      <c r="K142" s="88"/>
    </row>
    <row r="143" spans="2:11" s="89" customFormat="1">
      <c r="B143" s="90"/>
      <c r="D143" s="91"/>
      <c r="E143" s="92"/>
      <c r="F143" s="86"/>
      <c r="G143" s="87"/>
      <c r="H143" s="86"/>
      <c r="I143" s="87"/>
      <c r="J143" s="88"/>
      <c r="K143" s="88"/>
    </row>
    <row r="144" spans="2:11" s="89" customFormat="1">
      <c r="B144" s="90"/>
      <c r="D144" s="91"/>
      <c r="E144" s="92"/>
      <c r="F144" s="86"/>
      <c r="G144" s="87"/>
      <c r="H144" s="86"/>
      <c r="I144" s="87"/>
      <c r="J144" s="88"/>
      <c r="K144" s="88"/>
    </row>
    <row r="145" spans="2:11" s="89" customFormat="1">
      <c r="B145" s="90"/>
      <c r="D145" s="91"/>
      <c r="E145" s="92"/>
      <c r="F145" s="86"/>
      <c r="G145" s="87"/>
      <c r="H145" s="86"/>
      <c r="I145" s="87"/>
      <c r="J145" s="88"/>
      <c r="K145" s="88"/>
    </row>
    <row r="146" spans="2:11" s="89" customFormat="1">
      <c r="B146" s="90"/>
      <c r="D146" s="91"/>
      <c r="E146" s="92"/>
      <c r="F146" s="86"/>
      <c r="G146" s="87"/>
      <c r="H146" s="86"/>
      <c r="I146" s="87"/>
      <c r="J146" s="88"/>
      <c r="K146" s="88"/>
    </row>
    <row r="147" spans="2:11" s="89" customFormat="1">
      <c r="B147" s="90"/>
      <c r="D147" s="91"/>
      <c r="E147" s="92"/>
      <c r="F147" s="86"/>
      <c r="G147" s="87"/>
      <c r="H147" s="86"/>
      <c r="I147" s="87"/>
      <c r="J147" s="88"/>
      <c r="K147" s="88"/>
    </row>
    <row r="148" spans="2:11" s="89" customFormat="1">
      <c r="B148" s="90"/>
      <c r="D148" s="91"/>
      <c r="E148" s="92"/>
      <c r="F148" s="86"/>
      <c r="G148" s="87"/>
      <c r="H148" s="86"/>
      <c r="I148" s="87"/>
      <c r="J148" s="88"/>
      <c r="K148" s="88"/>
    </row>
    <row r="149" spans="2:11" s="89" customFormat="1">
      <c r="B149" s="90"/>
      <c r="D149" s="91"/>
      <c r="E149" s="92"/>
      <c r="F149" s="86"/>
      <c r="G149" s="87"/>
      <c r="H149" s="86"/>
      <c r="I149" s="87"/>
      <c r="J149" s="88"/>
      <c r="K149" s="88"/>
    </row>
    <row r="150" spans="2:11" s="89" customFormat="1">
      <c r="B150" s="90"/>
      <c r="D150" s="91"/>
      <c r="E150" s="92"/>
      <c r="F150" s="86"/>
      <c r="G150" s="87"/>
      <c r="H150" s="86"/>
      <c r="I150" s="87"/>
      <c r="J150" s="88"/>
      <c r="K150" s="88"/>
    </row>
    <row r="151" spans="2:11" s="89" customFormat="1">
      <c r="B151" s="90"/>
      <c r="D151" s="91"/>
      <c r="E151" s="92"/>
      <c r="F151" s="86"/>
      <c r="G151" s="87"/>
      <c r="H151" s="86"/>
      <c r="I151" s="87"/>
      <c r="J151" s="88"/>
      <c r="K151" s="88"/>
    </row>
    <row r="152" spans="2:11" s="89" customFormat="1">
      <c r="B152" s="90"/>
      <c r="D152" s="91"/>
      <c r="E152" s="92"/>
      <c r="F152" s="86"/>
      <c r="G152" s="87"/>
      <c r="H152" s="86"/>
      <c r="I152" s="87"/>
      <c r="J152" s="88"/>
      <c r="K152" s="88"/>
    </row>
    <row r="153" spans="2:11" s="89" customFormat="1">
      <c r="B153" s="90"/>
      <c r="D153" s="91"/>
      <c r="E153" s="92"/>
      <c r="F153" s="86"/>
      <c r="G153" s="87"/>
      <c r="H153" s="86"/>
      <c r="I153" s="87"/>
      <c r="J153" s="88"/>
      <c r="K153" s="88"/>
    </row>
    <row r="154" spans="2:11" s="89" customFormat="1">
      <c r="B154" s="90"/>
      <c r="D154" s="91"/>
      <c r="E154" s="92"/>
      <c r="F154" s="86"/>
      <c r="G154" s="87"/>
      <c r="H154" s="86"/>
      <c r="I154" s="87"/>
      <c r="J154" s="88"/>
      <c r="K154" s="88"/>
    </row>
    <row r="155" spans="2:11" s="89" customFormat="1">
      <c r="B155" s="90"/>
      <c r="D155" s="91"/>
      <c r="E155" s="92"/>
      <c r="F155" s="86"/>
      <c r="G155" s="87"/>
      <c r="H155" s="86"/>
      <c r="I155" s="87"/>
      <c r="J155" s="88"/>
      <c r="K155" s="88"/>
    </row>
    <row r="156" spans="2:11" s="89" customFormat="1">
      <c r="B156" s="90"/>
      <c r="D156" s="91"/>
      <c r="E156" s="92"/>
      <c r="F156" s="86"/>
      <c r="G156" s="87"/>
      <c r="H156" s="86"/>
      <c r="I156" s="87"/>
      <c r="J156" s="88"/>
      <c r="K156" s="88"/>
    </row>
    <row r="157" spans="2:11" s="89" customFormat="1">
      <c r="B157" s="90"/>
      <c r="D157" s="91"/>
      <c r="E157" s="92"/>
      <c r="F157" s="86"/>
      <c r="G157" s="87"/>
      <c r="H157" s="86"/>
      <c r="I157" s="87"/>
      <c r="J157" s="88"/>
      <c r="K157" s="88"/>
    </row>
    <row r="158" spans="2:11" s="89" customFormat="1">
      <c r="B158" s="90"/>
      <c r="D158" s="91"/>
      <c r="E158" s="92"/>
      <c r="F158" s="86"/>
      <c r="G158" s="87"/>
      <c r="H158" s="86"/>
      <c r="I158" s="87"/>
      <c r="J158" s="88"/>
      <c r="K158" s="88"/>
    </row>
    <row r="159" spans="2:11" s="89" customFormat="1">
      <c r="B159" s="90"/>
      <c r="D159" s="91"/>
      <c r="E159" s="92"/>
      <c r="F159" s="86"/>
      <c r="G159" s="87"/>
      <c r="H159" s="86"/>
      <c r="I159" s="87"/>
      <c r="J159" s="88"/>
      <c r="K159" s="88"/>
    </row>
    <row r="160" spans="2:11" s="89" customFormat="1">
      <c r="B160" s="90"/>
      <c r="D160" s="91"/>
      <c r="E160" s="92"/>
      <c r="F160" s="86"/>
      <c r="G160" s="87"/>
      <c r="H160" s="86"/>
      <c r="I160" s="87"/>
      <c r="J160" s="88"/>
      <c r="K160" s="88"/>
    </row>
    <row r="161" spans="2:11" s="89" customFormat="1">
      <c r="B161" s="90"/>
      <c r="D161" s="91"/>
      <c r="E161" s="92"/>
      <c r="F161" s="86"/>
      <c r="G161" s="87"/>
      <c r="H161" s="86"/>
      <c r="I161" s="87"/>
      <c r="J161" s="88"/>
      <c r="K161" s="88"/>
    </row>
    <row r="162" spans="2:11" s="89" customFormat="1">
      <c r="B162" s="90"/>
      <c r="D162" s="91"/>
      <c r="E162" s="92"/>
      <c r="F162" s="86"/>
      <c r="G162" s="87"/>
      <c r="H162" s="86"/>
      <c r="I162" s="87"/>
      <c r="J162" s="88"/>
      <c r="K162" s="88"/>
    </row>
    <row r="163" spans="2:11" s="89" customFormat="1">
      <c r="B163" s="90"/>
      <c r="D163" s="91"/>
      <c r="E163" s="92"/>
      <c r="F163" s="86"/>
      <c r="G163" s="87"/>
      <c r="H163" s="86"/>
      <c r="I163" s="87"/>
      <c r="J163" s="88"/>
      <c r="K163" s="88"/>
    </row>
    <row r="164" spans="2:11" s="89" customFormat="1">
      <c r="B164" s="90"/>
      <c r="D164" s="91"/>
      <c r="E164" s="92"/>
      <c r="F164" s="86"/>
      <c r="G164" s="87"/>
      <c r="H164" s="86"/>
      <c r="I164" s="87"/>
      <c r="J164" s="88"/>
      <c r="K164" s="88"/>
    </row>
    <row r="165" spans="2:11" s="89" customFormat="1">
      <c r="B165" s="90"/>
      <c r="D165" s="91"/>
      <c r="E165" s="92"/>
      <c r="F165" s="86"/>
      <c r="G165" s="87"/>
      <c r="H165" s="86"/>
      <c r="I165" s="87"/>
      <c r="J165" s="88"/>
      <c r="K165" s="88"/>
    </row>
    <row r="166" spans="2:11" s="89" customFormat="1">
      <c r="B166" s="90"/>
      <c r="D166" s="91"/>
      <c r="E166" s="92"/>
      <c r="F166" s="86"/>
      <c r="G166" s="87"/>
      <c r="H166" s="86"/>
      <c r="I166" s="87"/>
      <c r="J166" s="88"/>
      <c r="K166" s="88"/>
    </row>
    <row r="167" spans="2:11" s="89" customFormat="1">
      <c r="B167" s="90"/>
      <c r="D167" s="91"/>
      <c r="E167" s="92"/>
      <c r="F167" s="86"/>
      <c r="G167" s="87"/>
      <c r="H167" s="86"/>
      <c r="I167" s="87"/>
      <c r="J167" s="88"/>
      <c r="K167" s="88"/>
    </row>
    <row r="168" spans="2:11" s="89" customFormat="1">
      <c r="B168" s="90"/>
      <c r="D168" s="91"/>
      <c r="E168" s="92"/>
      <c r="F168" s="86"/>
      <c r="G168" s="87"/>
      <c r="H168" s="86"/>
      <c r="I168" s="87"/>
      <c r="J168" s="88"/>
      <c r="K168" s="88"/>
    </row>
    <row r="169" spans="2:11" s="89" customFormat="1">
      <c r="B169" s="90"/>
      <c r="D169" s="91"/>
      <c r="E169" s="92"/>
      <c r="F169" s="86"/>
      <c r="G169" s="87"/>
      <c r="H169" s="86"/>
      <c r="I169" s="87"/>
      <c r="J169" s="88"/>
      <c r="K169" s="88"/>
    </row>
    <row r="170" spans="2:11" s="89" customFormat="1">
      <c r="B170" s="90"/>
      <c r="D170" s="91"/>
      <c r="E170" s="92"/>
      <c r="F170" s="86"/>
      <c r="G170" s="87"/>
      <c r="H170" s="86"/>
      <c r="I170" s="87"/>
      <c r="J170" s="88"/>
      <c r="K170" s="88"/>
    </row>
    <row r="171" spans="2:11" s="89" customFormat="1">
      <c r="B171" s="90"/>
      <c r="D171" s="91"/>
      <c r="E171" s="92"/>
      <c r="F171" s="86"/>
      <c r="G171" s="87"/>
      <c r="H171" s="86"/>
      <c r="I171" s="87"/>
      <c r="J171" s="88"/>
      <c r="K171" s="88"/>
    </row>
    <row r="172" spans="2:11" s="89" customFormat="1">
      <c r="B172" s="90"/>
      <c r="D172" s="91"/>
      <c r="E172" s="92"/>
      <c r="F172" s="86"/>
      <c r="G172" s="87"/>
      <c r="H172" s="86"/>
      <c r="I172" s="87"/>
      <c r="J172" s="88"/>
      <c r="K172" s="88"/>
    </row>
    <row r="173" spans="2:11" s="89" customFormat="1">
      <c r="B173" s="90"/>
      <c r="D173" s="91"/>
      <c r="E173" s="92"/>
      <c r="F173" s="86"/>
      <c r="G173" s="87"/>
      <c r="H173" s="86"/>
      <c r="I173" s="87"/>
      <c r="J173" s="88"/>
      <c r="K173" s="88"/>
    </row>
    <row r="174" spans="2:11" s="89" customFormat="1">
      <c r="B174" s="90"/>
      <c r="D174" s="91"/>
      <c r="E174" s="92"/>
      <c r="F174" s="86"/>
      <c r="G174" s="87"/>
      <c r="H174" s="86"/>
      <c r="I174" s="87"/>
      <c r="J174" s="88"/>
      <c r="K174" s="88"/>
    </row>
    <row r="175" spans="2:11" s="89" customFormat="1">
      <c r="B175" s="90"/>
      <c r="D175" s="91"/>
      <c r="E175" s="92"/>
      <c r="F175" s="86"/>
      <c r="G175" s="87"/>
      <c r="H175" s="86"/>
      <c r="I175" s="87"/>
      <c r="J175" s="88"/>
      <c r="K175" s="88"/>
    </row>
    <row r="176" spans="2:11" s="89" customFormat="1">
      <c r="B176" s="90"/>
      <c r="D176" s="91"/>
      <c r="E176" s="92"/>
      <c r="F176" s="86"/>
      <c r="G176" s="87"/>
      <c r="H176" s="86"/>
      <c r="I176" s="87"/>
      <c r="J176" s="88"/>
      <c r="K176" s="88"/>
    </row>
    <row r="177" spans="2:11" s="89" customFormat="1">
      <c r="B177" s="90"/>
      <c r="D177" s="91"/>
      <c r="E177" s="92"/>
      <c r="F177" s="86"/>
      <c r="G177" s="87"/>
      <c r="H177" s="86"/>
      <c r="I177" s="87"/>
      <c r="J177" s="88"/>
      <c r="K177" s="88"/>
    </row>
    <row r="178" spans="2:11" s="89" customFormat="1">
      <c r="B178" s="90"/>
      <c r="D178" s="91"/>
      <c r="E178" s="92"/>
      <c r="F178" s="86"/>
      <c r="G178" s="87"/>
      <c r="H178" s="86"/>
      <c r="I178" s="87"/>
      <c r="J178" s="88"/>
      <c r="K178" s="88"/>
    </row>
    <row r="179" spans="2:11" s="89" customFormat="1">
      <c r="B179" s="90"/>
      <c r="D179" s="91"/>
      <c r="E179" s="92"/>
      <c r="F179" s="86"/>
      <c r="G179" s="87"/>
      <c r="H179" s="86"/>
      <c r="I179" s="87"/>
      <c r="J179" s="88"/>
      <c r="K179" s="88"/>
    </row>
    <row r="180" spans="2:11" s="89" customFormat="1">
      <c r="B180" s="90"/>
      <c r="D180" s="91"/>
      <c r="E180" s="92"/>
      <c r="F180" s="86"/>
      <c r="G180" s="87"/>
      <c r="H180" s="86"/>
      <c r="I180" s="87"/>
      <c r="J180" s="88"/>
      <c r="K180" s="88"/>
    </row>
    <row r="181" spans="2:11" s="89" customFormat="1">
      <c r="B181" s="90"/>
      <c r="D181" s="91"/>
      <c r="E181" s="92"/>
      <c r="F181" s="86"/>
      <c r="G181" s="87"/>
      <c r="H181" s="86"/>
      <c r="I181" s="87"/>
      <c r="J181" s="88"/>
      <c r="K181" s="88"/>
    </row>
    <row r="182" spans="2:11" s="89" customFormat="1">
      <c r="B182" s="90"/>
      <c r="D182" s="91"/>
      <c r="E182" s="92"/>
      <c r="F182" s="86"/>
      <c r="G182" s="87"/>
      <c r="H182" s="86"/>
      <c r="I182" s="87"/>
      <c r="J182" s="88"/>
      <c r="K182" s="88"/>
    </row>
    <row r="183" spans="2:11" s="89" customFormat="1">
      <c r="B183" s="90"/>
      <c r="D183" s="91"/>
      <c r="E183" s="92"/>
      <c r="F183" s="86"/>
      <c r="G183" s="87"/>
      <c r="H183" s="86"/>
      <c r="I183" s="87"/>
      <c r="J183" s="88"/>
      <c r="K183" s="88"/>
    </row>
    <row r="184" spans="2:11" s="89" customFormat="1">
      <c r="B184" s="90"/>
      <c r="D184" s="91"/>
      <c r="E184" s="92"/>
      <c r="F184" s="86"/>
      <c r="G184" s="87"/>
      <c r="H184" s="86"/>
      <c r="I184" s="87"/>
      <c r="J184" s="88"/>
      <c r="K184" s="88"/>
    </row>
    <row r="185" spans="2:11" s="89" customFormat="1">
      <c r="B185" s="90"/>
      <c r="D185" s="91"/>
      <c r="E185" s="92"/>
      <c r="F185" s="86"/>
      <c r="G185" s="87"/>
      <c r="H185" s="86"/>
      <c r="I185" s="87"/>
      <c r="J185" s="88"/>
      <c r="K185" s="88"/>
    </row>
    <row r="186" spans="2:11" s="89" customFormat="1">
      <c r="B186" s="90"/>
      <c r="D186" s="91"/>
      <c r="E186" s="92"/>
      <c r="F186" s="86"/>
      <c r="G186" s="87"/>
      <c r="H186" s="86"/>
      <c r="I186" s="87"/>
      <c r="J186" s="88"/>
      <c r="K186" s="88"/>
    </row>
    <row r="187" spans="2:11" s="89" customFormat="1">
      <c r="B187" s="90"/>
      <c r="D187" s="91"/>
      <c r="E187" s="92"/>
      <c r="F187" s="86"/>
      <c r="G187" s="87"/>
      <c r="H187" s="86"/>
      <c r="I187" s="87"/>
      <c r="J187" s="88"/>
      <c r="K187" s="88"/>
    </row>
    <row r="188" spans="2:11" s="89" customFormat="1">
      <c r="B188" s="90"/>
      <c r="D188" s="91"/>
      <c r="E188" s="92"/>
      <c r="F188" s="86"/>
      <c r="G188" s="87"/>
      <c r="H188" s="86"/>
      <c r="I188" s="87"/>
      <c r="J188" s="88"/>
      <c r="K188" s="88"/>
    </row>
    <row r="189" spans="2:11" s="89" customFormat="1">
      <c r="B189" s="90"/>
      <c r="D189" s="91"/>
      <c r="E189" s="92"/>
      <c r="F189" s="86"/>
      <c r="G189" s="87"/>
      <c r="H189" s="86"/>
      <c r="I189" s="87"/>
      <c r="J189" s="88"/>
      <c r="K189" s="88"/>
    </row>
    <row r="190" spans="2:11" s="89" customFormat="1">
      <c r="B190" s="90"/>
      <c r="D190" s="91"/>
      <c r="E190" s="92"/>
      <c r="F190" s="86"/>
      <c r="G190" s="87"/>
      <c r="H190" s="86"/>
      <c r="I190" s="87"/>
      <c r="J190" s="88"/>
      <c r="K190" s="88"/>
    </row>
    <row r="191" spans="2:11" s="89" customFormat="1">
      <c r="B191" s="90"/>
      <c r="D191" s="91"/>
      <c r="E191" s="92"/>
      <c r="F191" s="86"/>
      <c r="G191" s="87"/>
      <c r="H191" s="86"/>
      <c r="I191" s="87"/>
      <c r="J191" s="88"/>
      <c r="K191" s="88"/>
    </row>
    <row r="192" spans="2:11" s="89" customFormat="1">
      <c r="B192" s="90"/>
      <c r="D192" s="91"/>
      <c r="E192" s="92"/>
      <c r="F192" s="86"/>
      <c r="G192" s="87"/>
      <c r="H192" s="86"/>
      <c r="I192" s="87"/>
      <c r="J192" s="88"/>
      <c r="K192" s="88"/>
    </row>
    <row r="193" spans="2:11" s="89" customFormat="1">
      <c r="B193" s="90"/>
      <c r="D193" s="91"/>
      <c r="E193" s="92"/>
      <c r="F193" s="86"/>
      <c r="G193" s="87"/>
      <c r="H193" s="86"/>
      <c r="I193" s="87"/>
      <c r="J193" s="88"/>
      <c r="K193" s="88"/>
    </row>
    <row r="194" spans="2:11" s="89" customFormat="1">
      <c r="B194" s="90"/>
      <c r="D194" s="91"/>
      <c r="E194" s="92"/>
      <c r="F194" s="86"/>
      <c r="G194" s="87"/>
      <c r="H194" s="86"/>
      <c r="I194" s="87"/>
      <c r="J194" s="88"/>
      <c r="K194" s="88"/>
    </row>
    <row r="195" spans="2:11" s="89" customFormat="1">
      <c r="B195" s="90"/>
      <c r="D195" s="91"/>
      <c r="E195" s="92"/>
      <c r="F195" s="86"/>
      <c r="G195" s="87"/>
      <c r="H195" s="86"/>
      <c r="I195" s="87"/>
      <c r="J195" s="88"/>
      <c r="K195" s="88"/>
    </row>
    <row r="196" spans="2:11" s="89" customFormat="1">
      <c r="B196" s="90"/>
      <c r="D196" s="91"/>
      <c r="E196" s="92"/>
      <c r="F196" s="86"/>
      <c r="G196" s="87"/>
      <c r="H196" s="86"/>
      <c r="I196" s="87"/>
      <c r="J196" s="88"/>
      <c r="K196" s="88"/>
    </row>
    <row r="197" spans="2:11" s="89" customFormat="1">
      <c r="B197" s="90"/>
      <c r="D197" s="91"/>
      <c r="E197" s="92"/>
      <c r="F197" s="86"/>
      <c r="G197" s="87"/>
      <c r="H197" s="86"/>
      <c r="I197" s="87"/>
      <c r="J197" s="88"/>
      <c r="K197" s="88"/>
    </row>
    <row r="198" spans="2:11" s="89" customFormat="1">
      <c r="B198" s="90"/>
      <c r="D198" s="91"/>
      <c r="E198" s="92"/>
      <c r="F198" s="86"/>
      <c r="G198" s="87"/>
      <c r="H198" s="86"/>
      <c r="I198" s="87"/>
      <c r="J198" s="88"/>
      <c r="K198" s="88"/>
    </row>
    <row r="199" spans="2:11" s="89" customFormat="1">
      <c r="B199" s="90"/>
      <c r="D199" s="91"/>
      <c r="E199" s="92"/>
      <c r="F199" s="86"/>
      <c r="G199" s="87"/>
      <c r="H199" s="86"/>
      <c r="I199" s="87"/>
      <c r="J199" s="88"/>
      <c r="K199" s="88"/>
    </row>
    <row r="200" spans="2:11" s="89" customFormat="1">
      <c r="B200" s="90"/>
      <c r="D200" s="91"/>
      <c r="E200" s="92"/>
      <c r="F200" s="86"/>
      <c r="G200" s="87"/>
      <c r="H200" s="86"/>
      <c r="I200" s="87"/>
      <c r="J200" s="88"/>
      <c r="K200" s="88"/>
    </row>
    <row r="201" spans="2:11" s="89" customFormat="1">
      <c r="B201" s="90"/>
      <c r="D201" s="91"/>
      <c r="E201" s="92"/>
      <c r="F201" s="86"/>
      <c r="G201" s="87"/>
      <c r="H201" s="86"/>
      <c r="I201" s="87"/>
      <c r="J201" s="88"/>
      <c r="K201" s="88"/>
    </row>
    <row r="202" spans="2:11" s="89" customFormat="1">
      <c r="B202" s="90"/>
      <c r="D202" s="91"/>
      <c r="E202" s="92"/>
      <c r="F202" s="86"/>
      <c r="G202" s="87"/>
      <c r="H202" s="86"/>
      <c r="I202" s="87"/>
      <c r="J202" s="88"/>
      <c r="K202" s="88"/>
    </row>
    <row r="203" spans="2:11" s="89" customFormat="1">
      <c r="B203" s="90"/>
      <c r="D203" s="91"/>
      <c r="E203" s="92"/>
      <c r="F203" s="86"/>
      <c r="G203" s="87"/>
      <c r="H203" s="86"/>
      <c r="I203" s="87"/>
      <c r="J203" s="88"/>
      <c r="K203" s="88"/>
    </row>
    <row r="204" spans="2:11" s="89" customFormat="1">
      <c r="B204" s="90"/>
      <c r="D204" s="91"/>
      <c r="E204" s="92"/>
      <c r="F204" s="86"/>
      <c r="G204" s="87"/>
      <c r="H204" s="86"/>
      <c r="I204" s="87"/>
      <c r="J204" s="88"/>
      <c r="K204" s="88"/>
    </row>
    <row r="205" spans="2:11" s="89" customFormat="1">
      <c r="B205" s="90"/>
      <c r="D205" s="91"/>
      <c r="E205" s="92"/>
      <c r="F205" s="86"/>
      <c r="G205" s="87"/>
      <c r="H205" s="86"/>
      <c r="I205" s="87"/>
      <c r="J205" s="88"/>
      <c r="K205" s="88"/>
    </row>
    <row r="206" spans="2:11" s="89" customFormat="1">
      <c r="B206" s="90"/>
      <c r="D206" s="91"/>
      <c r="E206" s="92"/>
      <c r="F206" s="86"/>
      <c r="G206" s="87"/>
      <c r="H206" s="86"/>
      <c r="I206" s="87"/>
      <c r="J206" s="88"/>
      <c r="K206" s="88"/>
    </row>
    <row r="207" spans="2:11" s="89" customFormat="1">
      <c r="B207" s="90"/>
      <c r="D207" s="91"/>
      <c r="E207" s="92"/>
      <c r="F207" s="86"/>
      <c r="G207" s="87"/>
      <c r="H207" s="86"/>
      <c r="I207" s="87"/>
      <c r="J207" s="88"/>
      <c r="K207" s="88"/>
    </row>
    <row r="208" spans="2:11" s="89" customFormat="1">
      <c r="B208" s="90"/>
      <c r="D208" s="91"/>
      <c r="E208" s="92"/>
      <c r="F208" s="86"/>
      <c r="G208" s="87"/>
      <c r="H208" s="86"/>
      <c r="I208" s="87"/>
      <c r="J208" s="88"/>
      <c r="K208" s="88"/>
    </row>
    <row r="209" spans="2:11" s="89" customFormat="1">
      <c r="B209" s="90"/>
      <c r="D209" s="91"/>
      <c r="E209" s="92"/>
      <c r="F209" s="86"/>
      <c r="G209" s="87"/>
      <c r="H209" s="86"/>
      <c r="I209" s="87"/>
      <c r="J209" s="88"/>
      <c r="K209" s="88"/>
    </row>
    <row r="210" spans="2:11" s="89" customFormat="1">
      <c r="B210" s="90"/>
      <c r="D210" s="91"/>
      <c r="E210" s="92"/>
      <c r="F210" s="86"/>
      <c r="G210" s="87"/>
      <c r="H210" s="86"/>
      <c r="I210" s="87"/>
      <c r="J210" s="88"/>
      <c r="K210" s="88"/>
    </row>
    <row r="211" spans="2:11" s="89" customFormat="1">
      <c r="B211" s="90"/>
      <c r="D211" s="91"/>
      <c r="E211" s="92"/>
      <c r="F211" s="86"/>
      <c r="G211" s="87"/>
      <c r="H211" s="86"/>
      <c r="I211" s="87"/>
      <c r="J211" s="88"/>
      <c r="K211" s="88"/>
    </row>
    <row r="212" spans="2:11" s="89" customFormat="1">
      <c r="B212" s="90"/>
      <c r="D212" s="91"/>
      <c r="E212" s="92"/>
      <c r="F212" s="86"/>
      <c r="G212" s="87"/>
      <c r="H212" s="86"/>
      <c r="I212" s="87"/>
      <c r="J212" s="88"/>
      <c r="K212" s="88"/>
    </row>
    <row r="213" spans="2:11" s="89" customFormat="1">
      <c r="B213" s="90"/>
      <c r="D213" s="91"/>
      <c r="E213" s="92"/>
      <c r="F213" s="86"/>
      <c r="G213" s="87"/>
      <c r="H213" s="86"/>
      <c r="I213" s="87"/>
      <c r="J213" s="88"/>
      <c r="K213" s="88"/>
    </row>
    <row r="214" spans="2:11" s="89" customFormat="1">
      <c r="B214" s="90"/>
      <c r="D214" s="91"/>
      <c r="E214" s="92"/>
      <c r="F214" s="86"/>
      <c r="G214" s="87"/>
      <c r="H214" s="86"/>
      <c r="I214" s="87"/>
      <c r="J214" s="88"/>
      <c r="K214" s="88"/>
    </row>
    <row r="215" spans="2:11" s="89" customFormat="1">
      <c r="B215" s="90"/>
      <c r="D215" s="91"/>
      <c r="E215" s="92"/>
      <c r="F215" s="86"/>
      <c r="G215" s="87"/>
      <c r="H215" s="86"/>
      <c r="I215" s="87"/>
      <c r="J215" s="88"/>
      <c r="K215" s="88"/>
    </row>
    <row r="216" spans="2:11" s="89" customFormat="1">
      <c r="B216" s="90"/>
      <c r="D216" s="91"/>
      <c r="E216" s="92"/>
      <c r="F216" s="86"/>
      <c r="G216" s="87"/>
      <c r="H216" s="86"/>
      <c r="I216" s="87"/>
      <c r="J216" s="88"/>
      <c r="K216" s="88"/>
    </row>
    <row r="217" spans="2:11" s="89" customFormat="1">
      <c r="B217" s="90"/>
      <c r="D217" s="91"/>
      <c r="E217" s="92"/>
      <c r="F217" s="86"/>
      <c r="G217" s="87"/>
      <c r="H217" s="86"/>
      <c r="I217" s="87"/>
      <c r="J217" s="88"/>
      <c r="K217" s="88"/>
    </row>
    <row r="218" spans="2:11" s="89" customFormat="1">
      <c r="B218" s="90"/>
      <c r="D218" s="91"/>
      <c r="E218" s="92"/>
      <c r="F218" s="86"/>
      <c r="G218" s="87"/>
      <c r="H218" s="86"/>
      <c r="I218" s="87"/>
      <c r="J218" s="88"/>
      <c r="K218" s="88"/>
    </row>
    <row r="219" spans="2:11" s="89" customFormat="1">
      <c r="B219" s="90"/>
      <c r="D219" s="91"/>
      <c r="E219" s="92"/>
      <c r="F219" s="86"/>
      <c r="G219" s="87"/>
      <c r="H219" s="86"/>
      <c r="I219" s="87"/>
      <c r="J219" s="88"/>
      <c r="K219" s="88"/>
    </row>
    <row r="220" spans="2:11" s="89" customFormat="1">
      <c r="B220" s="90"/>
      <c r="D220" s="91"/>
      <c r="E220" s="92"/>
      <c r="F220" s="86"/>
      <c r="G220" s="87"/>
      <c r="H220" s="86"/>
      <c r="I220" s="87"/>
      <c r="J220" s="88"/>
      <c r="K220" s="88"/>
    </row>
    <row r="221" spans="2:11" s="89" customFormat="1">
      <c r="B221" s="90"/>
      <c r="D221" s="91"/>
      <c r="E221" s="92"/>
      <c r="F221" s="86"/>
      <c r="G221" s="87"/>
      <c r="H221" s="86"/>
      <c r="I221" s="87"/>
      <c r="J221" s="88"/>
      <c r="K221" s="88"/>
    </row>
    <row r="222" spans="2:11" s="89" customFormat="1">
      <c r="B222" s="90"/>
      <c r="D222" s="91"/>
      <c r="E222" s="92"/>
      <c r="F222" s="86"/>
      <c r="G222" s="87"/>
      <c r="H222" s="86"/>
      <c r="I222" s="87"/>
      <c r="J222" s="88"/>
      <c r="K222" s="88"/>
    </row>
    <row r="223" spans="2:11" s="89" customFormat="1">
      <c r="B223" s="90"/>
      <c r="D223" s="91"/>
      <c r="E223" s="92"/>
      <c r="F223" s="86"/>
      <c r="G223" s="87"/>
      <c r="H223" s="86"/>
      <c r="I223" s="87"/>
      <c r="J223" s="88"/>
      <c r="K223" s="88"/>
    </row>
    <row r="224" spans="2:11" s="89" customFormat="1">
      <c r="B224" s="90"/>
      <c r="D224" s="91"/>
      <c r="E224" s="92"/>
      <c r="F224" s="86"/>
      <c r="G224" s="87"/>
      <c r="H224" s="86"/>
      <c r="I224" s="87"/>
      <c r="J224" s="88"/>
      <c r="K224" s="88"/>
    </row>
    <row r="225" spans="2:11" s="89" customFormat="1">
      <c r="B225" s="90"/>
      <c r="D225" s="91"/>
      <c r="E225" s="92"/>
      <c r="F225" s="86"/>
      <c r="G225" s="87"/>
      <c r="H225" s="86"/>
      <c r="I225" s="87"/>
      <c r="J225" s="88"/>
      <c r="K225" s="88"/>
    </row>
    <row r="226" spans="2:11" s="89" customFormat="1">
      <c r="B226" s="90"/>
      <c r="D226" s="91"/>
      <c r="E226" s="92"/>
      <c r="F226" s="86"/>
      <c r="G226" s="87"/>
      <c r="H226" s="86"/>
      <c r="I226" s="87"/>
      <c r="J226" s="88"/>
      <c r="K226" s="88"/>
    </row>
    <row r="227" spans="2:11" s="89" customFormat="1">
      <c r="B227" s="90"/>
      <c r="D227" s="91"/>
      <c r="E227" s="92"/>
      <c r="F227" s="86"/>
      <c r="G227" s="87"/>
      <c r="H227" s="86"/>
      <c r="I227" s="87"/>
      <c r="J227" s="88"/>
      <c r="K227" s="88"/>
    </row>
  </sheetData>
  <sheetProtection selectLockedCells="1" selectUnlockedCells="1"/>
  <mergeCells count="14">
    <mergeCell ref="A15:D15"/>
    <mergeCell ref="A19:D19"/>
    <mergeCell ref="A23:D23"/>
    <mergeCell ref="A28:D28"/>
    <mergeCell ref="A32:D32"/>
    <mergeCell ref="A85:D85"/>
    <mergeCell ref="A89:D89"/>
    <mergeCell ref="A95:D95"/>
    <mergeCell ref="A37:D37"/>
    <mergeCell ref="A47:D47"/>
    <mergeCell ref="A52:D52"/>
    <mergeCell ref="A57:D57"/>
    <mergeCell ref="A67:D67"/>
    <mergeCell ref="A75:D75"/>
  </mergeCells>
  <pageMargins left="0.23622047244094491" right="0.23622047244094491" top="0.74803149606299213" bottom="0.74803149606299213" header="0.51181102362204722" footer="0.51181102362204722"/>
  <pageSetup paperSize="9" scale="66" firstPageNumber="0" fitToHeight="15" orientation="landscape" horizontalDpi="300" verticalDpi="300" r:id="rId1"/>
  <headerFooter alignWithMargins="0">
    <oddFooter>&amp;CStran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90"/>
  <sheetViews>
    <sheetView zoomScale="70" zoomScaleNormal="70" zoomScaleSheetLayoutView="110" workbookViewId="0">
      <selection activeCell="G9" sqref="G9:K9"/>
    </sheetView>
  </sheetViews>
  <sheetFormatPr defaultColWidth="14.42578125" defaultRowHeight="14.25"/>
  <cols>
    <col min="1" max="1" width="45.5703125" style="13" customWidth="1"/>
    <col min="2" max="2" width="40.42578125" style="93" customWidth="1"/>
    <col min="3" max="3" width="4.7109375" style="93" customWidth="1"/>
    <col min="4" max="4" width="10.7109375" style="15" customWidth="1"/>
    <col min="5" max="5" width="42.42578125" style="16" customWidth="1"/>
    <col min="6" max="6" width="39.28515625" style="17" customWidth="1"/>
    <col min="7" max="7" width="11.28515625" style="18" customWidth="1"/>
    <col min="8" max="8" width="8" style="17" customWidth="1"/>
    <col min="9" max="9" width="11.28515625" style="18" customWidth="1"/>
    <col min="10" max="10" width="11.28515625" style="19" customWidth="1"/>
    <col min="11" max="11" width="12.28515625" style="19" customWidth="1"/>
    <col min="12" max="16384" width="14.42578125" style="93"/>
  </cols>
  <sheetData>
    <row r="1" spans="1:11" s="16" customFormat="1" ht="14.25" customHeight="1">
      <c r="A1" s="20" t="s">
        <v>0</v>
      </c>
      <c r="B1" s="21"/>
      <c r="C1" s="22"/>
      <c r="D1" s="23"/>
      <c r="E1" s="24"/>
      <c r="F1" s="17"/>
      <c r="G1" s="18"/>
      <c r="H1" s="17"/>
      <c r="I1" s="18"/>
      <c r="J1" s="19"/>
      <c r="K1" s="19"/>
    </row>
    <row r="2" spans="1:11" s="16" customFormat="1" ht="14.25" customHeight="1">
      <c r="A2" s="20" t="s">
        <v>2</v>
      </c>
      <c r="B2" s="21"/>
      <c r="C2" s="22"/>
      <c r="D2" s="23"/>
      <c r="E2" s="24"/>
      <c r="F2" s="17"/>
      <c r="G2" s="18"/>
      <c r="H2" s="17"/>
      <c r="I2" s="18"/>
      <c r="J2" s="19"/>
      <c r="K2" s="19"/>
    </row>
    <row r="3" spans="1:11" s="16" customFormat="1" ht="14.25" customHeight="1">
      <c r="A3" s="20" t="s">
        <v>3</v>
      </c>
      <c r="B3" s="21"/>
      <c r="C3" s="22"/>
      <c r="D3" s="23"/>
      <c r="E3" s="24"/>
      <c r="F3" s="17"/>
      <c r="G3" s="18"/>
      <c r="H3" s="17"/>
      <c r="I3" s="18"/>
      <c r="J3" s="19"/>
      <c r="K3" s="19"/>
    </row>
    <row r="4" spans="1:11" s="16" customFormat="1" ht="12.75" customHeight="1">
      <c r="A4" s="20"/>
      <c r="B4" s="21"/>
      <c r="C4" s="22"/>
      <c r="D4" s="23"/>
      <c r="E4" s="24"/>
      <c r="F4" s="17"/>
      <c r="G4" s="18"/>
      <c r="H4" s="17"/>
      <c r="I4" s="18"/>
      <c r="J4" s="19"/>
      <c r="K4" s="19"/>
    </row>
    <row r="5" spans="1:11" s="16" customFormat="1" ht="14.25" customHeight="1">
      <c r="A5" s="24"/>
      <c r="B5" s="94" t="s">
        <v>4</v>
      </c>
      <c r="C5" s="22"/>
      <c r="D5" s="26"/>
      <c r="E5" s="24"/>
      <c r="F5" s="17"/>
      <c r="G5" s="18"/>
      <c r="H5" s="17"/>
      <c r="I5" s="18"/>
      <c r="J5" s="19"/>
      <c r="K5" s="19"/>
    </row>
    <row r="6" spans="1:11" s="16" customFormat="1" ht="12.75" customHeight="1">
      <c r="A6" s="24"/>
      <c r="B6" s="28"/>
      <c r="C6" s="22"/>
      <c r="D6" s="26"/>
      <c r="E6" s="24"/>
      <c r="F6" s="17"/>
      <c r="G6" s="18"/>
      <c r="H6" s="17"/>
      <c r="I6" s="18"/>
      <c r="J6" s="19"/>
      <c r="K6" s="19"/>
    </row>
    <row r="7" spans="1:11" s="16" customFormat="1" ht="14.25" customHeight="1">
      <c r="A7" s="22" t="s">
        <v>90</v>
      </c>
      <c r="B7" s="28"/>
      <c r="D7" s="26"/>
      <c r="E7" s="24"/>
      <c r="F7" s="17"/>
      <c r="G7" s="18"/>
      <c r="H7" s="17"/>
      <c r="I7" s="18"/>
      <c r="J7" s="19"/>
      <c r="K7" s="19"/>
    </row>
    <row r="8" spans="1:11" s="16" customFormat="1" ht="13.5" customHeight="1" thickBot="1">
      <c r="A8" s="24"/>
      <c r="B8" s="28"/>
      <c r="D8" s="26"/>
      <c r="E8" s="24"/>
      <c r="F8" s="17"/>
      <c r="G8" s="18"/>
      <c r="H8" s="17"/>
      <c r="I8" s="18"/>
      <c r="J8" s="19"/>
      <c r="K8" s="19"/>
    </row>
    <row r="9" spans="1:11" s="13" customFormat="1" ht="39" thickBot="1">
      <c r="A9" s="95" t="s">
        <v>5</v>
      </c>
      <c r="B9" s="95" t="s">
        <v>6</v>
      </c>
      <c r="C9" s="95" t="s">
        <v>7</v>
      </c>
      <c r="D9" s="439" t="s">
        <v>8</v>
      </c>
      <c r="E9" s="95" t="s">
        <v>9</v>
      </c>
      <c r="F9" s="438" t="s">
        <v>10</v>
      </c>
      <c r="G9" s="440" t="s">
        <v>11</v>
      </c>
      <c r="H9" s="441" t="s">
        <v>12</v>
      </c>
      <c r="I9" s="440" t="s">
        <v>13</v>
      </c>
      <c r="J9" s="442" t="s">
        <v>14</v>
      </c>
      <c r="K9" s="443" t="s">
        <v>15</v>
      </c>
    </row>
    <row r="10" spans="1:11" s="13" customFormat="1" ht="12.75" customHeight="1">
      <c r="A10" s="466" t="s">
        <v>365</v>
      </c>
      <c r="B10" s="466"/>
      <c r="C10" s="466"/>
      <c r="D10" s="466"/>
      <c r="E10" s="421"/>
      <c r="F10" s="422"/>
      <c r="G10" s="423"/>
      <c r="H10" s="422"/>
      <c r="I10" s="423"/>
      <c r="J10" s="423"/>
      <c r="K10" s="424"/>
    </row>
    <row r="11" spans="1:11" ht="156">
      <c r="A11" s="163"/>
      <c r="B11" s="138" t="s">
        <v>91</v>
      </c>
      <c r="C11" s="139"/>
      <c r="D11" s="140"/>
      <c r="E11" s="141"/>
      <c r="F11" s="142"/>
      <c r="G11" s="143"/>
      <c r="H11" s="142"/>
      <c r="I11" s="143"/>
      <c r="J11" s="144"/>
      <c r="K11" s="144"/>
    </row>
    <row r="12" spans="1:11">
      <c r="A12" s="45" t="s">
        <v>92</v>
      </c>
      <c r="B12" s="109"/>
      <c r="C12" s="109" t="s">
        <v>19</v>
      </c>
      <c r="D12" s="60">
        <v>300</v>
      </c>
      <c r="E12" s="45"/>
      <c r="F12" s="55"/>
      <c r="G12" s="56"/>
      <c r="H12" s="46">
        <v>22</v>
      </c>
      <c r="I12" s="36">
        <f>G12+(G12*H12/100)</f>
        <v>0</v>
      </c>
      <c r="J12" s="36">
        <f>D12*G12</f>
        <v>0</v>
      </c>
      <c r="K12" s="36">
        <f>D12*I12</f>
        <v>0</v>
      </c>
    </row>
    <row r="13" spans="1:11">
      <c r="A13" s="45" t="s">
        <v>93</v>
      </c>
      <c r="B13" s="109"/>
      <c r="C13" s="109" t="s">
        <v>19</v>
      </c>
      <c r="D13" s="60">
        <v>750</v>
      </c>
      <c r="E13" s="45"/>
      <c r="F13" s="55"/>
      <c r="G13" s="56"/>
      <c r="H13" s="46">
        <v>22</v>
      </c>
      <c r="I13" s="36">
        <f>G13+(G13*H13/100)</f>
        <v>0</v>
      </c>
      <c r="J13" s="36">
        <f>D13*G13</f>
        <v>0</v>
      </c>
      <c r="K13" s="36">
        <f>D13*I13</f>
        <v>0</v>
      </c>
    </row>
    <row r="14" spans="1:11">
      <c r="A14" s="45" t="s">
        <v>94</v>
      </c>
      <c r="B14" s="109"/>
      <c r="C14" s="109" t="s">
        <v>19</v>
      </c>
      <c r="D14" s="60">
        <v>300</v>
      </c>
      <c r="E14" s="45"/>
      <c r="F14" s="55"/>
      <c r="G14" s="56"/>
      <c r="H14" s="46">
        <v>22</v>
      </c>
      <c r="I14" s="36">
        <f>G14+(G14*H14/100)</f>
        <v>0</v>
      </c>
      <c r="J14" s="36">
        <f>D14*G14</f>
        <v>0</v>
      </c>
      <c r="K14" s="36">
        <f>D14*I14</f>
        <v>0</v>
      </c>
    </row>
    <row r="15" spans="1:11" s="44" customFormat="1" ht="12.75">
      <c r="A15" s="110" t="s">
        <v>285</v>
      </c>
      <c r="B15" s="111"/>
      <c r="C15" s="112"/>
      <c r="D15" s="113"/>
      <c r="E15" s="114"/>
      <c r="F15" s="115"/>
      <c r="G15" s="116"/>
      <c r="H15" s="115"/>
      <c r="I15" s="116"/>
      <c r="J15" s="117">
        <f>SUM(J12:J14)</f>
        <v>0</v>
      </c>
      <c r="K15" s="118">
        <f>SUM(K12:K14)</f>
        <v>0</v>
      </c>
    </row>
    <row r="16" spans="1:11">
      <c r="A16" s="89"/>
      <c r="B16" s="96"/>
      <c r="C16" s="96"/>
      <c r="D16" s="91"/>
      <c r="E16" s="92"/>
      <c r="F16" s="86"/>
      <c r="G16" s="87"/>
      <c r="H16" s="86"/>
      <c r="I16" s="87"/>
      <c r="J16" s="88"/>
      <c r="K16" s="88"/>
    </row>
    <row r="17" spans="1:11" s="13" customFormat="1" ht="12.75" customHeight="1">
      <c r="A17" s="464" t="s">
        <v>366</v>
      </c>
      <c r="B17" s="464"/>
      <c r="C17" s="464"/>
      <c r="D17" s="464"/>
      <c r="E17" s="97"/>
      <c r="F17" s="98"/>
      <c r="G17" s="119"/>
      <c r="H17" s="98"/>
      <c r="I17" s="119"/>
      <c r="J17" s="99"/>
      <c r="K17" s="100"/>
    </row>
    <row r="18" spans="1:11" ht="108.75" thickBot="1">
      <c r="A18" s="101" t="s">
        <v>93</v>
      </c>
      <c r="B18" s="102" t="s">
        <v>95</v>
      </c>
      <c r="C18" s="103" t="s">
        <v>19</v>
      </c>
      <c r="D18" s="104">
        <v>119</v>
      </c>
      <c r="E18" s="101"/>
      <c r="F18" s="106"/>
      <c r="G18" s="108"/>
      <c r="H18" s="106">
        <v>22</v>
      </c>
      <c r="I18" s="108">
        <f>G18+(G18*H18/100)</f>
        <v>0</v>
      </c>
      <c r="J18" s="108">
        <f>D18*G18</f>
        <v>0</v>
      </c>
      <c r="K18" s="108">
        <f>D18*I18</f>
        <v>0</v>
      </c>
    </row>
    <row r="19" spans="1:11" s="44" customFormat="1" ht="13.5" thickBot="1">
      <c r="A19" s="110" t="s">
        <v>286</v>
      </c>
      <c r="B19" s="111"/>
      <c r="C19" s="112"/>
      <c r="D19" s="113"/>
      <c r="E19" s="114"/>
      <c r="F19" s="115"/>
      <c r="G19" s="116"/>
      <c r="H19" s="115"/>
      <c r="I19" s="116"/>
      <c r="J19" s="117">
        <f>SUM(J18)</f>
        <v>0</v>
      </c>
      <c r="K19" s="118">
        <f>SUM(K18)</f>
        <v>0</v>
      </c>
    </row>
    <row r="20" spans="1:11">
      <c r="A20" s="89"/>
      <c r="B20" s="96"/>
      <c r="C20" s="96"/>
      <c r="D20" s="91"/>
      <c r="E20" s="92"/>
      <c r="F20" s="86"/>
      <c r="G20" s="87"/>
      <c r="H20" s="86"/>
      <c r="I20" s="87"/>
      <c r="J20" s="88"/>
      <c r="K20" s="88"/>
    </row>
    <row r="21" spans="1:11" s="13" customFormat="1" ht="13.5" customHeight="1">
      <c r="A21" s="464" t="s">
        <v>367</v>
      </c>
      <c r="B21" s="464"/>
      <c r="C21" s="464"/>
      <c r="D21" s="464"/>
      <c r="E21" s="97"/>
      <c r="F21" s="98"/>
      <c r="G21" s="119"/>
      <c r="H21" s="98"/>
      <c r="I21" s="119"/>
      <c r="J21" s="99"/>
      <c r="K21" s="100"/>
    </row>
    <row r="22" spans="1:11" ht="108.75" thickBot="1">
      <c r="A22" s="120" t="s">
        <v>93</v>
      </c>
      <c r="B22" s="102" t="s">
        <v>96</v>
      </c>
      <c r="C22" s="103" t="s">
        <v>19</v>
      </c>
      <c r="D22" s="121">
        <v>200</v>
      </c>
      <c r="E22" s="101"/>
      <c r="F22" s="122"/>
      <c r="G22" s="123"/>
      <c r="H22" s="106">
        <v>22</v>
      </c>
      <c r="I22" s="36">
        <f>G22+(G22*H22/100)</f>
        <v>0</v>
      </c>
      <c r="J22" s="36">
        <f>D22*G22</f>
        <v>0</v>
      </c>
      <c r="K22" s="36">
        <f>D22*I22</f>
        <v>0</v>
      </c>
    </row>
    <row r="23" spans="1:11" s="127" customFormat="1" ht="15" thickBot="1">
      <c r="A23" s="273" t="s">
        <v>287</v>
      </c>
      <c r="B23" s="274"/>
      <c r="C23" s="274"/>
      <c r="D23" s="275"/>
      <c r="E23" s="276"/>
      <c r="F23" s="277"/>
      <c r="G23" s="278"/>
      <c r="H23" s="277"/>
      <c r="I23" s="278"/>
      <c r="J23" s="279">
        <f>SUM(J22)</f>
        <v>0</v>
      </c>
      <c r="K23" s="280">
        <f>SUM(K22)</f>
        <v>0</v>
      </c>
    </row>
    <row r="24" spans="1:11" ht="15" thickBot="1">
      <c r="A24" s="425"/>
      <c r="B24" s="274"/>
      <c r="C24" s="274"/>
      <c r="D24" s="275"/>
      <c r="E24" s="426"/>
      <c r="F24" s="427"/>
      <c r="G24" s="428"/>
      <c r="H24" s="427"/>
      <c r="I24" s="428"/>
      <c r="J24" s="429"/>
      <c r="K24" s="429"/>
    </row>
    <row r="25" spans="1:11" s="13" customFormat="1" ht="13.5" customHeight="1" thickBot="1">
      <c r="A25" s="467" t="s">
        <v>368</v>
      </c>
      <c r="B25" s="468"/>
      <c r="C25" s="468"/>
      <c r="D25" s="468"/>
      <c r="E25" s="304"/>
      <c r="F25" s="305"/>
      <c r="G25" s="306"/>
      <c r="H25" s="305"/>
      <c r="I25" s="306"/>
      <c r="J25" s="307"/>
      <c r="K25" s="308"/>
    </row>
    <row r="26" spans="1:11" ht="84.75" thickBot="1">
      <c r="A26" s="309" t="s">
        <v>97</v>
      </c>
      <c r="B26" s="310" t="s">
        <v>98</v>
      </c>
      <c r="C26" s="311" t="s">
        <v>19</v>
      </c>
      <c r="D26" s="312">
        <v>750</v>
      </c>
      <c r="E26" s="313"/>
      <c r="F26" s="314"/>
      <c r="G26" s="315"/>
      <c r="H26" s="314">
        <v>22</v>
      </c>
      <c r="I26" s="315">
        <f>G26+(G26*H26/100)</f>
        <v>0</v>
      </c>
      <c r="J26" s="315">
        <f>D26*G26</f>
        <v>0</v>
      </c>
      <c r="K26" s="316">
        <f>D26*I26</f>
        <v>0</v>
      </c>
    </row>
    <row r="27" spans="1:11" s="127" customFormat="1" ht="15" thickBot="1">
      <c r="A27" s="255" t="s">
        <v>288</v>
      </c>
      <c r="B27" s="256"/>
      <c r="C27" s="256"/>
      <c r="D27" s="257"/>
      <c r="E27" s="258"/>
      <c r="F27" s="259"/>
      <c r="G27" s="260"/>
      <c r="H27" s="259"/>
      <c r="I27" s="260"/>
      <c r="J27" s="261">
        <f>SUM(J26)</f>
        <v>0</v>
      </c>
      <c r="K27" s="262">
        <f>SUM(K26)</f>
        <v>0</v>
      </c>
    </row>
    <row r="28" spans="1:11" ht="15" thickBot="1">
      <c r="A28" s="89"/>
      <c r="B28" s="96"/>
      <c r="C28" s="96"/>
      <c r="D28" s="91"/>
      <c r="E28" s="92"/>
      <c r="F28" s="86"/>
      <c r="G28" s="87"/>
      <c r="H28" s="86"/>
      <c r="I28" s="87"/>
      <c r="J28" s="88"/>
      <c r="K28" s="88"/>
    </row>
    <row r="29" spans="1:11" s="13" customFormat="1" ht="12.75" customHeight="1" thickBot="1">
      <c r="A29" s="464" t="s">
        <v>369</v>
      </c>
      <c r="B29" s="464"/>
      <c r="C29" s="464"/>
      <c r="D29" s="464"/>
      <c r="E29" s="97"/>
      <c r="F29" s="98"/>
      <c r="G29" s="119"/>
      <c r="H29" s="98"/>
      <c r="I29" s="119"/>
      <c r="J29" s="99"/>
      <c r="K29" s="100"/>
    </row>
    <row r="30" spans="1:11" ht="39.200000000000003" customHeight="1">
      <c r="A30" s="120" t="s">
        <v>292</v>
      </c>
      <c r="B30" s="102" t="s">
        <v>99</v>
      </c>
      <c r="C30" s="103" t="s">
        <v>19</v>
      </c>
      <c r="D30" s="104">
        <v>200000</v>
      </c>
      <c r="E30" s="120"/>
      <c r="F30" s="122"/>
      <c r="G30" s="123"/>
      <c r="H30" s="106">
        <v>22</v>
      </c>
      <c r="I30" s="108">
        <f>G30+(G30*H30/100)</f>
        <v>0</v>
      </c>
      <c r="J30" s="108">
        <f>D30*G30</f>
        <v>0</v>
      </c>
      <c r="K30" s="108">
        <f>D30*I30</f>
        <v>0</v>
      </c>
    </row>
    <row r="31" spans="1:11" s="127" customFormat="1">
      <c r="A31" s="124" t="s">
        <v>289</v>
      </c>
      <c r="B31" s="125"/>
      <c r="C31" s="125"/>
      <c r="D31" s="126"/>
      <c r="E31" s="112"/>
      <c r="F31" s="115"/>
      <c r="G31" s="116"/>
      <c r="H31" s="115"/>
      <c r="I31" s="116"/>
      <c r="J31" s="336">
        <f>SUM(J30)</f>
        <v>0</v>
      </c>
      <c r="K31" s="336">
        <f>SUM(K30)</f>
        <v>0</v>
      </c>
    </row>
    <row r="32" spans="1:11" s="127" customFormat="1" ht="15" thickBot="1">
      <c r="A32" s="124"/>
      <c r="B32" s="125"/>
      <c r="C32" s="125"/>
      <c r="D32" s="126"/>
      <c r="E32" s="112"/>
      <c r="F32" s="115"/>
      <c r="G32" s="116"/>
      <c r="H32" s="115"/>
      <c r="I32" s="116"/>
      <c r="J32" s="117"/>
      <c r="K32" s="118"/>
    </row>
    <row r="33" spans="1:11" s="13" customFormat="1" ht="12.75" customHeight="1" thickBot="1">
      <c r="A33" s="465" t="s">
        <v>290</v>
      </c>
      <c r="B33" s="465"/>
      <c r="C33" s="465"/>
      <c r="D33" s="465"/>
      <c r="E33" s="169"/>
      <c r="F33" s="251"/>
      <c r="G33" s="252"/>
      <c r="H33" s="251"/>
      <c r="I33" s="252"/>
      <c r="J33" s="253"/>
      <c r="K33" s="254"/>
    </row>
    <row r="34" spans="1:11" ht="36.75" thickBot="1">
      <c r="A34" s="245" t="s">
        <v>370</v>
      </c>
      <c r="B34" s="102" t="s">
        <v>371</v>
      </c>
      <c r="C34" s="264"/>
      <c r="D34" s="246">
        <v>100000</v>
      </c>
      <c r="E34" s="247"/>
      <c r="F34" s="248"/>
      <c r="G34" s="249"/>
      <c r="H34" s="248">
        <v>22</v>
      </c>
      <c r="I34" s="249">
        <f>G34+(G34*H34/100)</f>
        <v>0</v>
      </c>
      <c r="J34" s="250">
        <f>D34*G34</f>
        <v>0</v>
      </c>
      <c r="K34" s="250">
        <f>D34*I34</f>
        <v>0</v>
      </c>
    </row>
    <row r="35" spans="1:11" s="127" customFormat="1" ht="15" thickBot="1">
      <c r="A35" s="273" t="s">
        <v>291</v>
      </c>
      <c r="B35" s="274"/>
      <c r="C35" s="274"/>
      <c r="D35" s="275"/>
      <c r="E35" s="276"/>
      <c r="F35" s="277"/>
      <c r="G35" s="278"/>
      <c r="H35" s="277"/>
      <c r="I35" s="278"/>
      <c r="J35" s="279">
        <f>SUM(J34:J34)</f>
        <v>0</v>
      </c>
      <c r="K35" s="280">
        <f>SUM(K34:K34)</f>
        <v>0</v>
      </c>
    </row>
    <row r="36" spans="1:11" ht="15" thickBot="1">
      <c r="A36" s="89"/>
      <c r="B36" s="96"/>
      <c r="C36" s="96"/>
      <c r="D36" s="91"/>
      <c r="E36" s="92"/>
      <c r="F36" s="86"/>
      <c r="G36" s="87"/>
      <c r="H36" s="86"/>
      <c r="I36" s="87"/>
      <c r="J36" s="88"/>
      <c r="K36" s="88"/>
    </row>
    <row r="37" spans="1:11" s="13" customFormat="1" ht="12.75" customHeight="1">
      <c r="A37" s="464" t="s">
        <v>372</v>
      </c>
      <c r="B37" s="464"/>
      <c r="C37" s="464"/>
      <c r="D37" s="464"/>
      <c r="E37" s="97"/>
      <c r="F37" s="98"/>
      <c r="G37" s="119"/>
      <c r="H37" s="98"/>
      <c r="I37" s="119"/>
      <c r="J37" s="99"/>
      <c r="K37" s="100"/>
    </row>
    <row r="38" spans="1:11" ht="96">
      <c r="A38" s="120" t="s">
        <v>100</v>
      </c>
      <c r="B38" s="102" t="s">
        <v>101</v>
      </c>
      <c r="C38" s="103" t="s">
        <v>19</v>
      </c>
      <c r="D38" s="104">
        <v>1728</v>
      </c>
      <c r="E38" s="120"/>
      <c r="F38" s="106"/>
      <c r="G38" s="108"/>
      <c r="H38" s="106">
        <v>9.5</v>
      </c>
      <c r="I38" s="108">
        <f>G38+(G38*H38/100)</f>
        <v>0</v>
      </c>
      <c r="J38" s="108">
        <f>D38*G38</f>
        <v>0</v>
      </c>
      <c r="K38" s="108">
        <f>D38*I38</f>
        <v>0</v>
      </c>
    </row>
    <row r="39" spans="1:11" ht="60.75" thickBot="1">
      <c r="A39" s="58" t="s">
        <v>102</v>
      </c>
      <c r="B39" s="77" t="s">
        <v>103</v>
      </c>
      <c r="C39" s="109" t="s">
        <v>19</v>
      </c>
      <c r="D39" s="60">
        <v>10</v>
      </c>
      <c r="E39" s="58"/>
      <c r="F39" s="46"/>
      <c r="G39" s="47"/>
      <c r="H39" s="46">
        <v>9.5</v>
      </c>
      <c r="I39" s="36">
        <f>G39+(G39*H39/100)</f>
        <v>0</v>
      </c>
      <c r="J39" s="36">
        <f>D39*G39</f>
        <v>0</v>
      </c>
      <c r="K39" s="36">
        <f>D39*I39</f>
        <v>0</v>
      </c>
    </row>
    <row r="40" spans="1:11" s="127" customFormat="1" ht="15" thickBot="1">
      <c r="A40" s="124" t="s">
        <v>293</v>
      </c>
      <c r="B40" s="125"/>
      <c r="C40" s="125"/>
      <c r="D40" s="126"/>
      <c r="E40" s="112"/>
      <c r="F40" s="115"/>
      <c r="G40" s="116"/>
      <c r="H40" s="115"/>
      <c r="I40" s="116"/>
      <c r="J40" s="117">
        <f>SUM(J38:J39)</f>
        <v>0</v>
      </c>
      <c r="K40" s="118">
        <f>SUM(K38:K39)</f>
        <v>0</v>
      </c>
    </row>
    <row r="41" spans="1:11">
      <c r="A41" s="128"/>
      <c r="B41" s="129"/>
      <c r="C41" s="129"/>
      <c r="D41" s="130"/>
      <c r="E41" s="92"/>
      <c r="F41" s="86"/>
      <c r="G41" s="87"/>
      <c r="H41" s="86"/>
      <c r="I41" s="87"/>
      <c r="J41" s="88"/>
      <c r="K41" s="88"/>
    </row>
    <row r="42" spans="1:11" s="13" customFormat="1" ht="12.75">
      <c r="A42" s="464" t="s">
        <v>373</v>
      </c>
      <c r="B42" s="464"/>
      <c r="C42" s="464"/>
      <c r="D42" s="464"/>
      <c r="E42" s="97"/>
      <c r="F42" s="98"/>
      <c r="G42" s="119"/>
      <c r="H42" s="98"/>
      <c r="I42" s="119"/>
      <c r="J42" s="99"/>
      <c r="K42" s="100"/>
    </row>
    <row r="43" spans="1:11" s="54" customFormat="1" ht="108">
      <c r="A43" s="132"/>
      <c r="B43" s="133" t="s">
        <v>104</v>
      </c>
      <c r="C43" s="132"/>
      <c r="D43" s="134"/>
      <c r="E43" s="132"/>
      <c r="F43" s="135"/>
      <c r="G43" s="136"/>
      <c r="H43" s="135"/>
      <c r="I43" s="136"/>
      <c r="J43" s="137"/>
      <c r="K43" s="137"/>
    </row>
    <row r="44" spans="1:11" ht="15" thickBot="1">
      <c r="A44" s="78" t="s">
        <v>105</v>
      </c>
      <c r="B44" s="317"/>
      <c r="C44" s="317" t="s">
        <v>19</v>
      </c>
      <c r="D44" s="80">
        <v>16500</v>
      </c>
      <c r="E44" s="78"/>
      <c r="F44" s="65"/>
      <c r="G44" s="206"/>
      <c r="H44" s="65">
        <v>22</v>
      </c>
      <c r="I44" s="67">
        <f>G44+(G44*H44/100)</f>
        <v>0</v>
      </c>
      <c r="J44" s="67">
        <f>D44*G44</f>
        <v>0</v>
      </c>
      <c r="K44" s="67">
        <f>D44*I44</f>
        <v>0</v>
      </c>
    </row>
    <row r="45" spans="1:11" s="127" customFormat="1" ht="15" thickBot="1">
      <c r="A45" s="281" t="s">
        <v>294</v>
      </c>
      <c r="B45" s="282"/>
      <c r="C45" s="282"/>
      <c r="D45" s="319"/>
      <c r="E45" s="320"/>
      <c r="F45" s="321"/>
      <c r="G45" s="322"/>
      <c r="H45" s="321"/>
      <c r="I45" s="323"/>
      <c r="J45" s="287">
        <f>SUM(J44)</f>
        <v>0</v>
      </c>
      <c r="K45" s="288">
        <f>SUM(K44)</f>
        <v>0</v>
      </c>
    </row>
    <row r="46" spans="1:11" ht="14.1" customHeight="1" thickBot="1">
      <c r="A46" s="265"/>
      <c r="B46" s="267"/>
      <c r="C46" s="267"/>
      <c r="D46" s="268"/>
      <c r="E46" s="269"/>
      <c r="F46" s="270"/>
      <c r="G46" s="271"/>
      <c r="H46" s="270"/>
      <c r="I46" s="271"/>
      <c r="J46" s="324"/>
      <c r="K46" s="324"/>
    </row>
    <row r="47" spans="1:11" s="13" customFormat="1" ht="13.5" thickBot="1">
      <c r="A47" s="462" t="s">
        <v>374</v>
      </c>
      <c r="B47" s="463"/>
      <c r="C47" s="463"/>
      <c r="D47" s="463"/>
      <c r="E47" s="296"/>
      <c r="F47" s="297"/>
      <c r="G47" s="298"/>
      <c r="H47" s="297"/>
      <c r="I47" s="298"/>
      <c r="J47" s="299"/>
      <c r="K47" s="300"/>
    </row>
    <row r="48" spans="1:11" ht="216">
      <c r="A48" s="145" t="s">
        <v>106</v>
      </c>
      <c r="B48" s="138" t="s">
        <v>107</v>
      </c>
      <c r="C48" s="139" t="s">
        <v>19</v>
      </c>
      <c r="D48" s="140">
        <v>129</v>
      </c>
      <c r="E48" s="163"/>
      <c r="F48" s="325"/>
      <c r="G48" s="326"/>
      <c r="H48" s="142">
        <v>22</v>
      </c>
      <c r="I48" s="144">
        <f>G48+(G48*H48/100)</f>
        <v>0</v>
      </c>
      <c r="J48" s="144">
        <f>D48*G48</f>
        <v>0</v>
      </c>
      <c r="K48" s="144">
        <f>D48*I48</f>
        <v>0</v>
      </c>
    </row>
    <row r="49" spans="1:11" ht="192">
      <c r="A49" s="58" t="s">
        <v>108</v>
      </c>
      <c r="B49" s="77" t="s">
        <v>109</v>
      </c>
      <c r="C49" s="109" t="s">
        <v>19</v>
      </c>
      <c r="D49" s="60">
        <v>22</v>
      </c>
      <c r="E49" s="45"/>
      <c r="F49" s="55"/>
      <c r="G49" s="56"/>
      <c r="H49" s="46">
        <v>22</v>
      </c>
      <c r="I49" s="36">
        <f>G49+(G49*H49/100)</f>
        <v>0</v>
      </c>
      <c r="J49" s="36">
        <f>D49*G49</f>
        <v>0</v>
      </c>
      <c r="K49" s="36">
        <f>D49*I49</f>
        <v>0</v>
      </c>
    </row>
    <row r="50" spans="1:11" ht="36">
      <c r="A50" s="58" t="s">
        <v>110</v>
      </c>
      <c r="B50" s="77" t="s">
        <v>111</v>
      </c>
      <c r="C50" s="109" t="s">
        <v>19</v>
      </c>
      <c r="D50" s="60">
        <v>5</v>
      </c>
      <c r="E50" s="45"/>
      <c r="F50" s="55"/>
      <c r="G50" s="56"/>
      <c r="H50" s="46">
        <v>22</v>
      </c>
      <c r="I50" s="36">
        <f>G50+(G50*H50/100)</f>
        <v>0</v>
      </c>
      <c r="J50" s="36">
        <f>D50*G50</f>
        <v>0</v>
      </c>
      <c r="K50" s="36">
        <f>D50*I50</f>
        <v>0</v>
      </c>
    </row>
    <row r="51" spans="1:11" s="127" customFormat="1">
      <c r="A51" s="124" t="s">
        <v>295</v>
      </c>
      <c r="B51" s="125"/>
      <c r="C51" s="125"/>
      <c r="D51" s="126"/>
      <c r="E51" s="112"/>
      <c r="F51" s="115"/>
      <c r="G51" s="116"/>
      <c r="H51" s="115"/>
      <c r="I51" s="116"/>
      <c r="J51" s="117">
        <f>SUM(J47:J49)</f>
        <v>0</v>
      </c>
      <c r="K51" s="118">
        <f>SUM(K47:K49)</f>
        <v>0</v>
      </c>
    </row>
    <row r="52" spans="1:11" s="127" customFormat="1">
      <c r="A52" s="124"/>
      <c r="B52" s="125"/>
      <c r="C52" s="125"/>
      <c r="D52" s="126"/>
      <c r="E52" s="112"/>
      <c r="F52" s="115"/>
      <c r="G52" s="116"/>
      <c r="H52" s="115"/>
      <c r="I52" s="116"/>
      <c r="J52" s="117"/>
      <c r="K52" s="118"/>
    </row>
    <row r="53" spans="1:11" s="13" customFormat="1" ht="12.75" customHeight="1">
      <c r="A53" s="464" t="s">
        <v>375</v>
      </c>
      <c r="B53" s="464"/>
      <c r="C53" s="464"/>
      <c r="D53" s="464"/>
      <c r="E53" s="97"/>
      <c r="F53" s="98"/>
      <c r="G53" s="119"/>
      <c r="H53" s="98"/>
      <c r="I53" s="119"/>
      <c r="J53" s="99"/>
      <c r="K53" s="100"/>
    </row>
    <row r="54" spans="1:11" ht="137.44999999999999" customHeight="1" thickBot="1">
      <c r="A54" s="327" t="s">
        <v>112</v>
      </c>
      <c r="B54" s="328" t="s">
        <v>113</v>
      </c>
      <c r="C54" s="329" t="s">
        <v>19</v>
      </c>
      <c r="D54" s="211">
        <v>4</v>
      </c>
      <c r="E54" s="212"/>
      <c r="F54" s="213"/>
      <c r="G54" s="214"/>
      <c r="H54" s="213">
        <v>22</v>
      </c>
      <c r="I54" s="67">
        <f>G54+(G54*H54/100)</f>
        <v>0</v>
      </c>
      <c r="J54" s="215">
        <f>D54*G54</f>
        <v>0</v>
      </c>
      <c r="K54" s="215">
        <f>D54*I54</f>
        <v>0</v>
      </c>
    </row>
    <row r="55" spans="1:11" s="127" customFormat="1" ht="15" thickBot="1">
      <c r="A55" s="281" t="s">
        <v>296</v>
      </c>
      <c r="B55" s="282"/>
      <c r="C55" s="282"/>
      <c r="D55" s="283"/>
      <c r="E55" s="284"/>
      <c r="F55" s="285"/>
      <c r="G55" s="286"/>
      <c r="H55" s="285"/>
      <c r="I55" s="286"/>
      <c r="J55" s="287">
        <f>SUM(J54:J54)</f>
        <v>0</v>
      </c>
      <c r="K55" s="288">
        <f>SUM(K54:K54)</f>
        <v>0</v>
      </c>
    </row>
    <row r="56" spans="1:11" s="127" customFormat="1" ht="15" thickBot="1">
      <c r="A56" s="301"/>
      <c r="B56" s="302"/>
      <c r="C56" s="302"/>
      <c r="D56" s="303"/>
      <c r="E56" s="330"/>
      <c r="F56" s="331"/>
      <c r="G56" s="332"/>
      <c r="H56" s="331"/>
      <c r="I56" s="332"/>
      <c r="J56" s="324"/>
      <c r="K56" s="324"/>
    </row>
    <row r="57" spans="1:11" s="13" customFormat="1" ht="13.5" thickBot="1">
      <c r="A57" s="462" t="s">
        <v>376</v>
      </c>
      <c r="B57" s="463"/>
      <c r="C57" s="463"/>
      <c r="D57" s="463"/>
      <c r="E57" s="296"/>
      <c r="F57" s="297"/>
      <c r="G57" s="298"/>
      <c r="H57" s="297"/>
      <c r="I57" s="298"/>
      <c r="J57" s="299"/>
      <c r="K57" s="300"/>
    </row>
    <row r="58" spans="1:11" ht="120.75" thickBot="1">
      <c r="A58" s="163" t="s">
        <v>114</v>
      </c>
      <c r="B58" s="138" t="s">
        <v>115</v>
      </c>
      <c r="C58" s="139" t="s">
        <v>19</v>
      </c>
      <c r="D58" s="140">
        <v>110</v>
      </c>
      <c r="E58" s="145"/>
      <c r="F58" s="142"/>
      <c r="G58" s="144"/>
      <c r="H58" s="142">
        <v>22</v>
      </c>
      <c r="I58" s="144">
        <f>G58+(G58*H58/100)</f>
        <v>0</v>
      </c>
      <c r="J58" s="144">
        <f>D58*G58</f>
        <v>0</v>
      </c>
      <c r="K58" s="144">
        <f>D58*I58</f>
        <v>0</v>
      </c>
    </row>
    <row r="59" spans="1:11" s="127" customFormat="1" ht="15" thickBot="1">
      <c r="A59" s="124" t="s">
        <v>297</v>
      </c>
      <c r="B59" s="125"/>
      <c r="C59" s="125"/>
      <c r="D59" s="126"/>
      <c r="E59" s="112"/>
      <c r="F59" s="115"/>
      <c r="G59" s="116"/>
      <c r="H59" s="115"/>
      <c r="I59" s="116"/>
      <c r="J59" s="117">
        <f>SUM(J58)</f>
        <v>0</v>
      </c>
      <c r="K59" s="118">
        <f>SUM(K58)</f>
        <v>0</v>
      </c>
    </row>
    <row r="60" spans="1:11">
      <c r="A60" s="89"/>
      <c r="B60" s="96"/>
      <c r="C60" s="96"/>
      <c r="D60" s="91"/>
      <c r="E60" s="92"/>
      <c r="F60" s="86"/>
      <c r="G60" s="87"/>
      <c r="H60" s="86"/>
      <c r="I60" s="87"/>
      <c r="J60" s="88"/>
      <c r="K60" s="88"/>
    </row>
    <row r="61" spans="1:11" s="13" customFormat="1" ht="12.75" customHeight="1">
      <c r="A61" s="464" t="s">
        <v>377</v>
      </c>
      <c r="B61" s="464"/>
      <c r="C61" s="464"/>
      <c r="D61" s="464"/>
      <c r="E61" s="97"/>
      <c r="F61" s="98"/>
      <c r="G61" s="119"/>
      <c r="H61" s="98"/>
      <c r="I61" s="119"/>
      <c r="J61" s="99"/>
      <c r="K61" s="100"/>
    </row>
    <row r="62" spans="1:11" ht="120.75" thickBot="1">
      <c r="A62" s="101" t="s">
        <v>116</v>
      </c>
      <c r="B62" s="102" t="s">
        <v>117</v>
      </c>
      <c r="C62" s="103" t="s">
        <v>19</v>
      </c>
      <c r="D62" s="104">
        <v>3</v>
      </c>
      <c r="E62" s="120"/>
      <c r="F62" s="106"/>
      <c r="G62" s="107"/>
      <c r="H62" s="106">
        <v>22</v>
      </c>
      <c r="I62" s="108">
        <f>G62+(G62*H62/100)</f>
        <v>0</v>
      </c>
      <c r="J62" s="108">
        <f>D62*G62</f>
        <v>0</v>
      </c>
      <c r="K62" s="108">
        <f>D62*I62</f>
        <v>0</v>
      </c>
    </row>
    <row r="63" spans="1:11" s="127" customFormat="1" ht="15" thickBot="1">
      <c r="A63" s="124" t="s">
        <v>298</v>
      </c>
      <c r="B63" s="125"/>
      <c r="C63" s="125"/>
      <c r="D63" s="126"/>
      <c r="E63" s="112"/>
      <c r="F63" s="115"/>
      <c r="G63" s="116"/>
      <c r="H63" s="115"/>
      <c r="I63" s="116"/>
      <c r="J63" s="117">
        <f>SUM(J62)</f>
        <v>0</v>
      </c>
      <c r="K63" s="118">
        <f>SUM(K62)</f>
        <v>0</v>
      </c>
    </row>
    <row r="64" spans="1:11">
      <c r="A64" s="89"/>
      <c r="B64" s="96"/>
      <c r="C64" s="96"/>
      <c r="D64" s="91"/>
      <c r="E64" s="92"/>
      <c r="F64" s="86"/>
      <c r="G64" s="87"/>
      <c r="H64" s="86"/>
      <c r="I64" s="87"/>
      <c r="J64" s="88"/>
      <c r="K64" s="88"/>
    </row>
    <row r="65" spans="1:11" s="13" customFormat="1" ht="12.75">
      <c r="A65" s="464" t="s">
        <v>378</v>
      </c>
      <c r="B65" s="464"/>
      <c r="C65" s="464"/>
      <c r="D65" s="464"/>
      <c r="E65" s="97"/>
      <c r="F65" s="98"/>
      <c r="G65" s="119"/>
      <c r="H65" s="98"/>
      <c r="I65" s="119"/>
      <c r="J65" s="99"/>
      <c r="K65" s="100"/>
    </row>
    <row r="66" spans="1:11" ht="120.75" thickBot="1">
      <c r="A66" s="120" t="s">
        <v>118</v>
      </c>
      <c r="B66" s="146" t="s">
        <v>119</v>
      </c>
      <c r="C66" s="103" t="s">
        <v>19</v>
      </c>
      <c r="D66" s="104">
        <v>2000</v>
      </c>
      <c r="E66" s="105"/>
      <c r="F66" s="106"/>
      <c r="G66" s="107"/>
      <c r="H66" s="106">
        <v>22</v>
      </c>
      <c r="I66" s="107">
        <f>G66+(G66*H66/100)</f>
        <v>0</v>
      </c>
      <c r="J66" s="108">
        <f>D66*G66</f>
        <v>0</v>
      </c>
      <c r="K66" s="108">
        <f>D66*I66</f>
        <v>0</v>
      </c>
    </row>
    <row r="67" spans="1:11" s="127" customFormat="1" ht="15" thickBot="1">
      <c r="A67" s="124" t="s">
        <v>299</v>
      </c>
      <c r="B67" s="125"/>
      <c r="C67" s="125"/>
      <c r="D67" s="126"/>
      <c r="E67" s="112"/>
      <c r="F67" s="115"/>
      <c r="G67" s="116"/>
      <c r="H67" s="115"/>
      <c r="I67" s="116"/>
      <c r="J67" s="117">
        <f>SUM(J66)</f>
        <v>0</v>
      </c>
      <c r="K67" s="118">
        <f>SUM(K66)</f>
        <v>0</v>
      </c>
    </row>
    <row r="68" spans="1:11" ht="15" thickBot="1">
      <c r="A68" s="89"/>
      <c r="B68" s="96"/>
      <c r="C68" s="96"/>
      <c r="D68" s="91"/>
      <c r="E68" s="92"/>
      <c r="F68" s="86"/>
      <c r="G68" s="87"/>
      <c r="H68" s="86"/>
      <c r="I68" s="87"/>
      <c r="J68" s="88"/>
      <c r="K68" s="88"/>
    </row>
    <row r="69" spans="1:11" s="13" customFormat="1" ht="12.75" customHeight="1">
      <c r="A69" s="465" t="s">
        <v>379</v>
      </c>
      <c r="B69" s="465"/>
      <c r="C69" s="465"/>
      <c r="D69" s="465"/>
      <c r="E69" s="169"/>
      <c r="F69" s="251"/>
      <c r="G69" s="252"/>
      <c r="H69" s="251"/>
      <c r="I69" s="252"/>
      <c r="J69" s="253"/>
      <c r="K69" s="254"/>
    </row>
    <row r="70" spans="1:11" ht="96">
      <c r="A70" s="245" t="s">
        <v>120</v>
      </c>
      <c r="B70" s="263" t="s">
        <v>121</v>
      </c>
      <c r="C70" s="264" t="s">
        <v>19</v>
      </c>
      <c r="D70" s="246">
        <v>100000</v>
      </c>
      <c r="E70" s="247"/>
      <c r="F70" s="248"/>
      <c r="G70" s="249"/>
      <c r="H70" s="248">
        <v>22</v>
      </c>
      <c r="I70" s="249">
        <f>G70+(G70*H70/100)</f>
        <v>0</v>
      </c>
      <c r="J70" s="250">
        <f>D70*G70</f>
        <v>0</v>
      </c>
      <c r="K70" s="250">
        <f>D70*I70</f>
        <v>0</v>
      </c>
    </row>
    <row r="71" spans="1:11" ht="156.75" thickBot="1">
      <c r="A71" s="265" t="s">
        <v>122</v>
      </c>
      <c r="B71" s="266" t="s">
        <v>123</v>
      </c>
      <c r="C71" s="267" t="s">
        <v>19</v>
      </c>
      <c r="D71" s="268">
        <v>75000</v>
      </c>
      <c r="E71" s="269"/>
      <c r="F71" s="270"/>
      <c r="G71" s="271"/>
      <c r="H71" s="270">
        <v>22</v>
      </c>
      <c r="I71" s="271">
        <f>G71+(G71*H71/100)</f>
        <v>0</v>
      </c>
      <c r="J71" s="272">
        <f>D71*G71</f>
        <v>0</v>
      </c>
      <c r="K71" s="272">
        <f>D71*I71</f>
        <v>0</v>
      </c>
    </row>
    <row r="72" spans="1:11" s="127" customFormat="1" ht="15" thickBot="1">
      <c r="A72" s="281" t="s">
        <v>300</v>
      </c>
      <c r="B72" s="282"/>
      <c r="C72" s="282"/>
      <c r="D72" s="283"/>
      <c r="E72" s="284"/>
      <c r="F72" s="285"/>
      <c r="G72" s="286"/>
      <c r="H72" s="285"/>
      <c r="I72" s="286"/>
      <c r="J72" s="287">
        <f>SUM(J70:J71)</f>
        <v>0</v>
      </c>
      <c r="K72" s="288">
        <f>SUM(K70:K71)</f>
        <v>0</v>
      </c>
    </row>
    <row r="73" spans="1:11" ht="15" thickBot="1">
      <c r="A73" s="89"/>
      <c r="B73" s="96"/>
      <c r="C73" s="96"/>
      <c r="D73" s="91"/>
      <c r="E73" s="92"/>
      <c r="F73" s="86"/>
      <c r="G73" s="87"/>
      <c r="H73" s="86"/>
      <c r="I73" s="87"/>
      <c r="J73" s="88"/>
      <c r="K73" s="88"/>
    </row>
    <row r="74" spans="1:11" s="13" customFormat="1" ht="12.75" customHeight="1">
      <c r="A74" s="464" t="s">
        <v>380</v>
      </c>
      <c r="B74" s="464"/>
      <c r="C74" s="464"/>
      <c r="D74" s="464"/>
      <c r="E74" s="97"/>
      <c r="F74" s="98"/>
      <c r="G74" s="119"/>
      <c r="H74" s="98"/>
      <c r="I74" s="119"/>
      <c r="J74" s="99"/>
      <c r="K74" s="100"/>
    </row>
    <row r="75" spans="1:11" ht="72">
      <c r="A75" s="101" t="s">
        <v>124</v>
      </c>
      <c r="B75" s="102" t="s">
        <v>125</v>
      </c>
      <c r="C75" s="103" t="s">
        <v>19</v>
      </c>
      <c r="D75" s="104">
        <v>200</v>
      </c>
      <c r="E75" s="105"/>
      <c r="F75" s="106"/>
      <c r="G75" s="107"/>
      <c r="H75" s="106">
        <v>22</v>
      </c>
      <c r="I75" s="107">
        <f>G75+(G75*H75/100)</f>
        <v>0</v>
      </c>
      <c r="J75" s="108">
        <f>D75*G75</f>
        <v>0</v>
      </c>
      <c r="K75" s="108">
        <f>D75*I75</f>
        <v>0</v>
      </c>
    </row>
    <row r="76" spans="1:11" ht="72.75" thickBot="1">
      <c r="A76" s="45" t="s">
        <v>126</v>
      </c>
      <c r="B76" s="77" t="s">
        <v>127</v>
      </c>
      <c r="C76" s="109" t="s">
        <v>19</v>
      </c>
      <c r="D76" s="60">
        <v>7000</v>
      </c>
      <c r="E76" s="33"/>
      <c r="F76" s="46"/>
      <c r="G76" s="47"/>
      <c r="H76" s="46">
        <v>22</v>
      </c>
      <c r="I76" s="47">
        <f>G76+(G76*H76/100)</f>
        <v>0</v>
      </c>
      <c r="J76" s="36">
        <f>D76*G76</f>
        <v>0</v>
      </c>
      <c r="K76" s="36">
        <f>D76*I76</f>
        <v>0</v>
      </c>
    </row>
    <row r="77" spans="1:11" s="127" customFormat="1" ht="15" thickBot="1">
      <c r="A77" s="124" t="s">
        <v>301</v>
      </c>
      <c r="B77" s="125"/>
      <c r="C77" s="125"/>
      <c r="D77" s="126"/>
      <c r="E77" s="112"/>
      <c r="F77" s="115"/>
      <c r="G77" s="116"/>
      <c r="H77" s="115"/>
      <c r="I77" s="116"/>
      <c r="J77" s="117">
        <f>SUM(J75:J76)</f>
        <v>0</v>
      </c>
      <c r="K77" s="118">
        <f>SUM(K75:K76)</f>
        <v>0</v>
      </c>
    </row>
    <row r="78" spans="1:11">
      <c r="A78" s="89"/>
      <c r="B78" s="96"/>
      <c r="C78" s="96"/>
      <c r="D78" s="91"/>
      <c r="E78" s="92"/>
      <c r="F78" s="86"/>
      <c r="G78" s="87"/>
      <c r="H78" s="86"/>
      <c r="I78" s="87"/>
      <c r="J78" s="88"/>
      <c r="K78" s="88"/>
    </row>
    <row r="79" spans="1:11" s="13" customFormat="1" ht="12.75" customHeight="1">
      <c r="A79" s="464" t="s">
        <v>381</v>
      </c>
      <c r="B79" s="464"/>
      <c r="C79" s="464"/>
      <c r="D79" s="464"/>
      <c r="E79" s="97"/>
      <c r="F79" s="98"/>
      <c r="G79" s="119"/>
      <c r="H79" s="98"/>
      <c r="I79" s="119"/>
      <c r="J79" s="99"/>
      <c r="K79" s="100"/>
    </row>
    <row r="80" spans="1:11" ht="108.75" thickBot="1">
      <c r="A80" s="120" t="s">
        <v>128</v>
      </c>
      <c r="B80" s="102" t="s">
        <v>129</v>
      </c>
      <c r="C80" s="103" t="s">
        <v>19</v>
      </c>
      <c r="D80" s="104">
        <v>2</v>
      </c>
      <c r="E80" s="120"/>
      <c r="F80" s="106"/>
      <c r="G80" s="108"/>
      <c r="H80" s="106">
        <v>22</v>
      </c>
      <c r="I80" s="108">
        <f>G80+(G80*H80/100)</f>
        <v>0</v>
      </c>
      <c r="J80" s="108">
        <f>D80*G80</f>
        <v>0</v>
      </c>
      <c r="K80" s="108">
        <f>D80*I80</f>
        <v>0</v>
      </c>
    </row>
    <row r="81" spans="1:11" s="127" customFormat="1" ht="15" thickBot="1">
      <c r="A81" s="124" t="s">
        <v>302</v>
      </c>
      <c r="B81" s="125"/>
      <c r="C81" s="125"/>
      <c r="D81" s="126"/>
      <c r="E81" s="112"/>
      <c r="F81" s="115"/>
      <c r="G81" s="116"/>
      <c r="H81" s="115"/>
      <c r="I81" s="116"/>
      <c r="J81" s="117">
        <f>SUM(J80)</f>
        <v>0</v>
      </c>
      <c r="K81" s="118">
        <f>SUM(K80)</f>
        <v>0</v>
      </c>
    </row>
    <row r="82" spans="1:11">
      <c r="A82" s="89"/>
      <c r="B82" s="96"/>
      <c r="C82" s="96"/>
      <c r="D82" s="91"/>
      <c r="E82" s="92"/>
      <c r="F82" s="86"/>
      <c r="G82" s="87"/>
      <c r="H82" s="86"/>
      <c r="I82" s="87"/>
      <c r="J82" s="88"/>
      <c r="K82" s="88"/>
    </row>
    <row r="83" spans="1:11" s="13" customFormat="1" ht="12.75" customHeight="1">
      <c r="A83" s="464" t="s">
        <v>382</v>
      </c>
      <c r="B83" s="464"/>
      <c r="C83" s="464"/>
      <c r="D83" s="464"/>
      <c r="E83" s="97"/>
      <c r="F83" s="98"/>
      <c r="G83" s="119"/>
      <c r="H83" s="98"/>
      <c r="I83" s="119"/>
      <c r="J83" s="99"/>
      <c r="K83" s="100"/>
    </row>
    <row r="84" spans="1:11" ht="24.75">
      <c r="A84" s="120" t="s">
        <v>130</v>
      </c>
      <c r="B84" s="102" t="s">
        <v>131</v>
      </c>
      <c r="C84" s="103" t="s">
        <v>19</v>
      </c>
      <c r="D84" s="104">
        <v>1387</v>
      </c>
      <c r="E84" s="120"/>
      <c r="F84" s="399"/>
      <c r="G84" s="108"/>
      <c r="H84" s="106">
        <v>22</v>
      </c>
      <c r="I84" s="108">
        <f>G84+(G84*H84/100)</f>
        <v>0</v>
      </c>
      <c r="J84" s="108">
        <f>D84*G84</f>
        <v>0</v>
      </c>
      <c r="K84" s="108">
        <f>D84*I84</f>
        <v>0</v>
      </c>
    </row>
    <row r="85" spans="1:11" s="127" customFormat="1">
      <c r="A85" s="124" t="s">
        <v>303</v>
      </c>
      <c r="B85" s="125"/>
      <c r="C85" s="125"/>
      <c r="D85" s="126"/>
      <c r="E85" s="112"/>
      <c r="F85" s="115"/>
      <c r="G85" s="116"/>
      <c r="H85" s="115"/>
      <c r="I85" s="116"/>
      <c r="J85" s="117">
        <f>SUM(J84)</f>
        <v>0</v>
      </c>
      <c r="K85" s="118">
        <f>SUM(K84)</f>
        <v>0</v>
      </c>
    </row>
    <row r="86" spans="1:11" ht="12.75" customHeight="1" thickBot="1">
      <c r="A86" s="89"/>
      <c r="B86" s="131"/>
      <c r="C86" s="96"/>
      <c r="D86" s="91"/>
      <c r="E86" s="89"/>
      <c r="F86" s="400"/>
      <c r="G86" s="88"/>
      <c r="H86" s="86"/>
      <c r="I86" s="88"/>
      <c r="J86" s="88"/>
      <c r="K86" s="88"/>
    </row>
    <row r="87" spans="1:11" s="13" customFormat="1" ht="12.75" customHeight="1" thickBot="1">
      <c r="A87" s="462" t="s">
        <v>383</v>
      </c>
      <c r="B87" s="463"/>
      <c r="C87" s="463"/>
      <c r="D87" s="463"/>
      <c r="E87" s="296"/>
      <c r="F87" s="297"/>
      <c r="G87" s="298"/>
      <c r="H87" s="297"/>
      <c r="I87" s="298"/>
      <c r="J87" s="299"/>
      <c r="K87" s="300"/>
    </row>
    <row r="88" spans="1:11" ht="36.75">
      <c r="A88" s="289" t="s">
        <v>132</v>
      </c>
      <c r="B88" s="290" t="s">
        <v>384</v>
      </c>
      <c r="C88" s="291" t="s">
        <v>19</v>
      </c>
      <c r="D88" s="292">
        <v>20</v>
      </c>
      <c r="E88" s="289"/>
      <c r="F88" s="401"/>
      <c r="G88" s="294"/>
      <c r="H88" s="295">
        <v>22</v>
      </c>
      <c r="I88" s="294">
        <f>G88+(G88*H88/100)</f>
        <v>0</v>
      </c>
      <c r="J88" s="294">
        <f>D88*G88</f>
        <v>0</v>
      </c>
      <c r="K88" s="294">
        <f>D88*I88</f>
        <v>0</v>
      </c>
    </row>
    <row r="89" spans="1:11" s="127" customFormat="1" ht="15" thickBot="1">
      <c r="A89" s="430" t="s">
        <v>304</v>
      </c>
      <c r="B89" s="431"/>
      <c r="C89" s="431"/>
      <c r="D89" s="432"/>
      <c r="E89" s="433"/>
      <c r="F89" s="434"/>
      <c r="G89" s="435"/>
      <c r="H89" s="434"/>
      <c r="I89" s="435"/>
      <c r="J89" s="436">
        <f>SUM(J88)</f>
        <v>0</v>
      </c>
      <c r="K89" s="437">
        <f>SUM(K88)</f>
        <v>0</v>
      </c>
    </row>
    <row r="90" spans="1:11" s="44" customFormat="1" ht="13.5" thickBot="1">
      <c r="A90" s="358" t="s">
        <v>321</v>
      </c>
      <c r="B90" s="333"/>
      <c r="C90" s="284"/>
      <c r="D90" s="334"/>
      <c r="E90" s="335"/>
      <c r="F90" s="285"/>
      <c r="G90" s="286"/>
      <c r="H90" s="285"/>
      <c r="I90" s="286"/>
      <c r="J90" s="287">
        <f>SUM(J89,J85,J81,J77,J72,J67,J63,J59,J55,J51,J45,J40,J15,J19:K19,J23,J27,J31,J35)</f>
        <v>0</v>
      </c>
      <c r="K90" s="288">
        <f>SUM(K89,K85,K81,K77,K72,K67,K63,K59,K55,K51,K45,K23,K19,K15,K27,K31,K35,K40)</f>
        <v>0</v>
      </c>
    </row>
  </sheetData>
  <sheetProtection selectLockedCells="1" selectUnlockedCells="1"/>
  <mergeCells count="18">
    <mergeCell ref="A33:D33"/>
    <mergeCell ref="A10:D10"/>
    <mergeCell ref="A17:D17"/>
    <mergeCell ref="A21:D21"/>
    <mergeCell ref="A25:D25"/>
    <mergeCell ref="A29:D29"/>
    <mergeCell ref="A87:D87"/>
    <mergeCell ref="A37:D37"/>
    <mergeCell ref="A42:D42"/>
    <mergeCell ref="A47:D47"/>
    <mergeCell ref="A53:D53"/>
    <mergeCell ref="A57:D57"/>
    <mergeCell ref="A61:D61"/>
    <mergeCell ref="A65:D65"/>
    <mergeCell ref="A69:D69"/>
    <mergeCell ref="A74:D74"/>
    <mergeCell ref="A79:D79"/>
    <mergeCell ref="A83:D83"/>
  </mergeCells>
  <pageMargins left="0.23622047244094491" right="0.23622047244094491" top="0.74803149606299213" bottom="0.98425196850393704" header="0.51181102362204722" footer="0.51181102362204722"/>
  <pageSetup paperSize="9" scale="60" firstPageNumber="0"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08"/>
  <sheetViews>
    <sheetView zoomScale="70" zoomScaleNormal="70" zoomScaleSheetLayoutView="100" workbookViewId="0">
      <selection activeCell="M106" sqref="M106"/>
    </sheetView>
  </sheetViews>
  <sheetFormatPr defaultColWidth="14.42578125" defaultRowHeight="12.75"/>
  <cols>
    <col min="1" max="1" width="45.5703125" style="13" customWidth="1"/>
    <col min="2" max="2" width="40.42578125" style="14" customWidth="1"/>
    <col min="3" max="3" width="4.7109375" style="13" customWidth="1"/>
    <col min="4" max="4" width="10.7109375" style="15" customWidth="1"/>
    <col min="5" max="5" width="42.42578125" style="16" customWidth="1"/>
    <col min="6" max="6" width="39.28515625" style="17" customWidth="1"/>
    <col min="7" max="7" width="11.28515625" style="18" customWidth="1"/>
    <col min="8" max="8" width="8" style="17" customWidth="1"/>
    <col min="9" max="9" width="11.28515625" style="18" customWidth="1"/>
    <col min="10" max="10" width="11.28515625" style="19" customWidth="1"/>
    <col min="11" max="11" width="12.28515625" style="19" customWidth="1"/>
    <col min="12" max="16384" width="14.42578125" style="13"/>
  </cols>
  <sheetData>
    <row r="1" spans="1:11" s="16" customFormat="1">
      <c r="A1" s="20" t="s">
        <v>0</v>
      </c>
      <c r="B1" s="21"/>
      <c r="C1" s="22"/>
      <c r="D1" s="23"/>
      <c r="E1" s="24"/>
      <c r="F1" s="17"/>
      <c r="G1" s="18"/>
      <c r="H1" s="17"/>
      <c r="I1" s="18"/>
      <c r="J1" s="19"/>
      <c r="K1" s="19"/>
    </row>
    <row r="2" spans="1:11" s="16" customFormat="1">
      <c r="A2" s="20" t="s">
        <v>2</v>
      </c>
      <c r="B2" s="21"/>
      <c r="C2" s="22"/>
      <c r="D2" s="23"/>
      <c r="E2" s="24"/>
      <c r="F2" s="17"/>
      <c r="G2" s="18"/>
      <c r="H2" s="17"/>
      <c r="I2" s="18"/>
      <c r="J2" s="19"/>
      <c r="K2" s="19"/>
    </row>
    <row r="3" spans="1:11" s="16" customFormat="1">
      <c r="A3" s="20" t="s">
        <v>3</v>
      </c>
      <c r="B3" s="21"/>
      <c r="C3" s="22"/>
      <c r="D3" s="23"/>
      <c r="E3" s="24"/>
      <c r="F3" s="17"/>
      <c r="G3" s="18"/>
      <c r="H3" s="17"/>
      <c r="I3" s="18"/>
      <c r="J3" s="19"/>
      <c r="K3" s="19"/>
    </row>
    <row r="4" spans="1:11" s="16" customFormat="1">
      <c r="A4" s="20"/>
      <c r="B4" s="21"/>
      <c r="C4" s="22"/>
      <c r="D4" s="23"/>
      <c r="E4" s="24"/>
      <c r="F4" s="17"/>
      <c r="G4" s="18"/>
      <c r="H4" s="17"/>
      <c r="I4" s="18"/>
      <c r="J4" s="19"/>
      <c r="K4" s="19"/>
    </row>
    <row r="5" spans="1:11" s="16" customFormat="1">
      <c r="A5" s="24"/>
      <c r="B5" s="94" t="s">
        <v>4</v>
      </c>
      <c r="C5" s="22"/>
      <c r="D5" s="26"/>
      <c r="E5" s="24"/>
      <c r="F5" s="17"/>
      <c r="G5" s="18"/>
      <c r="H5" s="17"/>
      <c r="I5" s="18"/>
      <c r="J5" s="19"/>
      <c r="K5" s="19"/>
    </row>
    <row r="6" spans="1:11" s="16" customFormat="1">
      <c r="A6" s="24"/>
      <c r="B6" s="28"/>
      <c r="D6" s="26"/>
      <c r="E6" s="24"/>
      <c r="F6" s="17"/>
      <c r="G6" s="18"/>
      <c r="H6" s="17"/>
      <c r="I6" s="18"/>
      <c r="J6" s="19"/>
      <c r="K6" s="19"/>
    </row>
    <row r="7" spans="1:11" s="16" customFormat="1">
      <c r="A7" s="22" t="s">
        <v>133</v>
      </c>
      <c r="B7" s="147"/>
      <c r="D7" s="26"/>
      <c r="E7" s="24"/>
      <c r="F7" s="17"/>
      <c r="G7" s="18"/>
      <c r="H7" s="17"/>
      <c r="I7" s="18"/>
      <c r="J7" s="19"/>
      <c r="K7" s="19"/>
    </row>
    <row r="8" spans="1:11" s="16" customFormat="1" ht="13.5" thickBot="1">
      <c r="A8" s="24"/>
      <c r="B8" s="28"/>
      <c r="D8" s="26"/>
      <c r="E8" s="24"/>
      <c r="F8" s="17"/>
      <c r="G8" s="18"/>
      <c r="H8" s="17"/>
      <c r="I8" s="18"/>
      <c r="J8" s="19"/>
      <c r="K8" s="19"/>
    </row>
    <row r="9" spans="1:11" ht="39" thickBot="1">
      <c r="A9" s="95" t="s">
        <v>5</v>
      </c>
      <c r="B9" s="95" t="s">
        <v>6</v>
      </c>
      <c r="C9" s="95" t="s">
        <v>7</v>
      </c>
      <c r="D9" s="439" t="s">
        <v>8</v>
      </c>
      <c r="E9" s="95" t="s">
        <v>9</v>
      </c>
      <c r="F9" s="438" t="s">
        <v>10</v>
      </c>
      <c r="G9" s="440" t="s">
        <v>11</v>
      </c>
      <c r="H9" s="441" t="s">
        <v>12</v>
      </c>
      <c r="I9" s="440" t="s">
        <v>13</v>
      </c>
      <c r="J9" s="442" t="s">
        <v>14</v>
      </c>
      <c r="K9" s="443" t="s">
        <v>15</v>
      </c>
    </row>
    <row r="10" spans="1:11" ht="12.75" customHeight="1" thickBot="1">
      <c r="A10" s="471" t="s">
        <v>385</v>
      </c>
      <c r="B10" s="471"/>
      <c r="C10" s="471"/>
      <c r="D10" s="471"/>
      <c r="E10" s="148"/>
      <c r="F10" s="149"/>
      <c r="G10" s="150"/>
      <c r="H10" s="149"/>
      <c r="I10" s="150"/>
      <c r="J10" s="151"/>
      <c r="K10" s="152"/>
    </row>
    <row r="11" spans="1:11" ht="324">
      <c r="A11" s="120"/>
      <c r="B11" s="102" t="s">
        <v>134</v>
      </c>
      <c r="C11" s="120"/>
      <c r="D11" s="104"/>
      <c r="E11" s="105"/>
      <c r="F11" s="106"/>
      <c r="G11" s="107"/>
      <c r="H11" s="106"/>
      <c r="I11" s="107"/>
      <c r="J11" s="108"/>
      <c r="K11" s="108"/>
    </row>
    <row r="12" spans="1:11" ht="25.5">
      <c r="A12" s="45" t="s">
        <v>135</v>
      </c>
      <c r="B12" s="59"/>
      <c r="C12" s="58" t="s">
        <v>19</v>
      </c>
      <c r="D12" s="60">
        <v>17</v>
      </c>
      <c r="E12" s="33"/>
      <c r="F12" s="46"/>
      <c r="G12" s="47"/>
      <c r="H12" s="46">
        <v>22</v>
      </c>
      <c r="I12" s="47">
        <f t="shared" ref="I12:I30" si="0">G12+(G12*H12/100)</f>
        <v>0</v>
      </c>
      <c r="J12" s="36">
        <f t="shared" ref="J12:J30" si="1">D12*G12</f>
        <v>0</v>
      </c>
      <c r="K12" s="36">
        <f t="shared" ref="K12:K30" si="2">D12*I12</f>
        <v>0</v>
      </c>
    </row>
    <row r="13" spans="1:11" ht="25.5">
      <c r="A13" s="45" t="s">
        <v>136</v>
      </c>
      <c r="B13" s="59"/>
      <c r="C13" s="58" t="s">
        <v>19</v>
      </c>
      <c r="D13" s="60">
        <v>5</v>
      </c>
      <c r="E13" s="33"/>
      <c r="F13" s="46"/>
      <c r="G13" s="47"/>
      <c r="H13" s="46">
        <v>22</v>
      </c>
      <c r="I13" s="47">
        <f t="shared" si="0"/>
        <v>0</v>
      </c>
      <c r="J13" s="36">
        <f t="shared" si="1"/>
        <v>0</v>
      </c>
      <c r="K13" s="36">
        <f t="shared" si="2"/>
        <v>0</v>
      </c>
    </row>
    <row r="14" spans="1:11" ht="25.5">
      <c r="A14" s="45" t="s">
        <v>137</v>
      </c>
      <c r="B14" s="59"/>
      <c r="C14" s="58" t="s">
        <v>19</v>
      </c>
      <c r="D14" s="60">
        <v>32</v>
      </c>
      <c r="E14" s="33"/>
      <c r="F14" s="46"/>
      <c r="G14" s="47"/>
      <c r="H14" s="46">
        <v>22</v>
      </c>
      <c r="I14" s="47">
        <f t="shared" si="0"/>
        <v>0</v>
      </c>
      <c r="J14" s="36">
        <f t="shared" si="1"/>
        <v>0</v>
      </c>
      <c r="K14" s="36">
        <f t="shared" si="2"/>
        <v>0</v>
      </c>
    </row>
    <row r="15" spans="1:11" ht="25.5">
      <c r="A15" s="45" t="s">
        <v>138</v>
      </c>
      <c r="B15" s="59"/>
      <c r="C15" s="58" t="s">
        <v>19</v>
      </c>
      <c r="D15" s="60">
        <v>14</v>
      </c>
      <c r="E15" s="33"/>
      <c r="F15" s="46"/>
      <c r="G15" s="47"/>
      <c r="H15" s="46">
        <v>22</v>
      </c>
      <c r="I15" s="47">
        <f t="shared" si="0"/>
        <v>0</v>
      </c>
      <c r="J15" s="36">
        <f t="shared" si="1"/>
        <v>0</v>
      </c>
      <c r="K15" s="36">
        <f t="shared" si="2"/>
        <v>0</v>
      </c>
    </row>
    <row r="16" spans="1:11" ht="25.5">
      <c r="A16" s="45" t="s">
        <v>139</v>
      </c>
      <c r="B16" s="59"/>
      <c r="C16" s="58" t="s">
        <v>19</v>
      </c>
      <c r="D16" s="60">
        <v>25</v>
      </c>
      <c r="E16" s="33"/>
      <c r="F16" s="46"/>
      <c r="G16" s="47"/>
      <c r="H16" s="46">
        <v>22</v>
      </c>
      <c r="I16" s="47">
        <f t="shared" si="0"/>
        <v>0</v>
      </c>
      <c r="J16" s="36">
        <f t="shared" si="1"/>
        <v>0</v>
      </c>
      <c r="K16" s="36">
        <f t="shared" si="2"/>
        <v>0</v>
      </c>
    </row>
    <row r="17" spans="1:11" ht="25.5">
      <c r="A17" s="45" t="s">
        <v>140</v>
      </c>
      <c r="B17" s="59"/>
      <c r="C17" s="58" t="s">
        <v>19</v>
      </c>
      <c r="D17" s="60">
        <v>1500</v>
      </c>
      <c r="E17" s="33"/>
      <c r="F17" s="46"/>
      <c r="G17" s="47"/>
      <c r="H17" s="46">
        <v>22</v>
      </c>
      <c r="I17" s="47">
        <f t="shared" si="0"/>
        <v>0</v>
      </c>
      <c r="J17" s="36">
        <f t="shared" si="1"/>
        <v>0</v>
      </c>
      <c r="K17" s="36">
        <f t="shared" si="2"/>
        <v>0</v>
      </c>
    </row>
    <row r="18" spans="1:11" ht="25.5">
      <c r="A18" s="45" t="s">
        <v>141</v>
      </c>
      <c r="B18" s="59"/>
      <c r="C18" s="58" t="s">
        <v>19</v>
      </c>
      <c r="D18" s="60">
        <v>1300</v>
      </c>
      <c r="E18" s="33"/>
      <c r="F18" s="46"/>
      <c r="G18" s="47"/>
      <c r="H18" s="46">
        <v>22</v>
      </c>
      <c r="I18" s="47">
        <f t="shared" si="0"/>
        <v>0</v>
      </c>
      <c r="J18" s="36">
        <f t="shared" si="1"/>
        <v>0</v>
      </c>
      <c r="K18" s="36">
        <f t="shared" si="2"/>
        <v>0</v>
      </c>
    </row>
    <row r="19" spans="1:11" ht="25.5">
      <c r="A19" s="45" t="s">
        <v>142</v>
      </c>
      <c r="B19" s="59"/>
      <c r="C19" s="58" t="s">
        <v>19</v>
      </c>
      <c r="D19" s="60">
        <v>1400</v>
      </c>
      <c r="E19" s="33"/>
      <c r="F19" s="46"/>
      <c r="G19" s="47"/>
      <c r="H19" s="46">
        <v>22</v>
      </c>
      <c r="I19" s="47">
        <f t="shared" si="0"/>
        <v>0</v>
      </c>
      <c r="J19" s="36">
        <f t="shared" si="1"/>
        <v>0</v>
      </c>
      <c r="K19" s="36">
        <f t="shared" si="2"/>
        <v>0</v>
      </c>
    </row>
    <row r="20" spans="1:11" ht="25.5">
      <c r="A20" s="45" t="s">
        <v>143</v>
      </c>
      <c r="B20" s="59"/>
      <c r="C20" s="58" t="s">
        <v>19</v>
      </c>
      <c r="D20" s="60">
        <v>3200</v>
      </c>
      <c r="E20" s="33"/>
      <c r="F20" s="46"/>
      <c r="G20" s="47"/>
      <c r="H20" s="46">
        <v>22</v>
      </c>
      <c r="I20" s="47">
        <f t="shared" si="0"/>
        <v>0</v>
      </c>
      <c r="J20" s="36">
        <f t="shared" si="1"/>
        <v>0</v>
      </c>
      <c r="K20" s="36">
        <f t="shared" si="2"/>
        <v>0</v>
      </c>
    </row>
    <row r="21" spans="1:11" ht="25.5">
      <c r="A21" s="45" t="s">
        <v>144</v>
      </c>
      <c r="B21" s="59"/>
      <c r="C21" s="58" t="s">
        <v>19</v>
      </c>
      <c r="D21" s="60">
        <v>2300</v>
      </c>
      <c r="E21" s="33"/>
      <c r="F21" s="46"/>
      <c r="G21" s="47"/>
      <c r="H21" s="46">
        <v>22</v>
      </c>
      <c r="I21" s="47">
        <f t="shared" si="0"/>
        <v>0</v>
      </c>
      <c r="J21" s="36">
        <f t="shared" si="1"/>
        <v>0</v>
      </c>
      <c r="K21" s="36">
        <f t="shared" si="2"/>
        <v>0</v>
      </c>
    </row>
    <row r="22" spans="1:11" ht="25.5">
      <c r="A22" s="45" t="s">
        <v>145</v>
      </c>
      <c r="B22" s="59"/>
      <c r="C22" s="58" t="s">
        <v>19</v>
      </c>
      <c r="D22" s="60">
        <v>20300</v>
      </c>
      <c r="E22" s="33"/>
      <c r="F22" s="46"/>
      <c r="G22" s="47"/>
      <c r="H22" s="46">
        <v>22</v>
      </c>
      <c r="I22" s="47">
        <f t="shared" si="0"/>
        <v>0</v>
      </c>
      <c r="J22" s="36">
        <f t="shared" si="1"/>
        <v>0</v>
      </c>
      <c r="K22" s="36">
        <f t="shared" si="2"/>
        <v>0</v>
      </c>
    </row>
    <row r="23" spans="1:11" ht="25.5">
      <c r="A23" s="45" t="s">
        <v>146</v>
      </c>
      <c r="B23" s="59"/>
      <c r="C23" s="58" t="s">
        <v>19</v>
      </c>
      <c r="D23" s="60">
        <v>5</v>
      </c>
      <c r="E23" s="33"/>
      <c r="F23" s="46"/>
      <c r="G23" s="47"/>
      <c r="H23" s="46">
        <v>22</v>
      </c>
      <c r="I23" s="47">
        <f t="shared" si="0"/>
        <v>0</v>
      </c>
      <c r="J23" s="36">
        <f t="shared" si="1"/>
        <v>0</v>
      </c>
      <c r="K23" s="36">
        <f t="shared" si="2"/>
        <v>0</v>
      </c>
    </row>
    <row r="24" spans="1:11" ht="25.5">
      <c r="A24" s="45" t="s">
        <v>147</v>
      </c>
      <c r="B24" s="59"/>
      <c r="C24" s="58" t="s">
        <v>19</v>
      </c>
      <c r="D24" s="60">
        <v>12600</v>
      </c>
      <c r="E24" s="33"/>
      <c r="F24" s="46"/>
      <c r="G24" s="47"/>
      <c r="H24" s="46">
        <v>22</v>
      </c>
      <c r="I24" s="47">
        <f t="shared" si="0"/>
        <v>0</v>
      </c>
      <c r="J24" s="36">
        <f t="shared" si="1"/>
        <v>0</v>
      </c>
      <c r="K24" s="36">
        <f t="shared" si="2"/>
        <v>0</v>
      </c>
    </row>
    <row r="25" spans="1:11" ht="25.5">
      <c r="A25" s="45" t="s">
        <v>148</v>
      </c>
      <c r="B25" s="59"/>
      <c r="C25" s="58" t="s">
        <v>19</v>
      </c>
      <c r="D25" s="60">
        <v>800</v>
      </c>
      <c r="E25" s="33"/>
      <c r="F25" s="46"/>
      <c r="G25" s="47"/>
      <c r="H25" s="46">
        <v>22</v>
      </c>
      <c r="I25" s="47">
        <f t="shared" si="0"/>
        <v>0</v>
      </c>
      <c r="J25" s="36">
        <f t="shared" si="1"/>
        <v>0</v>
      </c>
      <c r="K25" s="36">
        <f t="shared" si="2"/>
        <v>0</v>
      </c>
    </row>
    <row r="26" spans="1:11" ht="25.5">
      <c r="A26" s="45" t="s">
        <v>149</v>
      </c>
      <c r="B26" s="59"/>
      <c r="C26" s="58" t="s">
        <v>19</v>
      </c>
      <c r="D26" s="60">
        <v>100</v>
      </c>
      <c r="E26" s="33"/>
      <c r="F26" s="46"/>
      <c r="G26" s="47"/>
      <c r="H26" s="46">
        <v>22</v>
      </c>
      <c r="I26" s="47">
        <f t="shared" si="0"/>
        <v>0</v>
      </c>
      <c r="J26" s="36">
        <f t="shared" si="1"/>
        <v>0</v>
      </c>
      <c r="K26" s="36">
        <f t="shared" si="2"/>
        <v>0</v>
      </c>
    </row>
    <row r="27" spans="1:11" ht="25.5">
      <c r="A27" s="45" t="s">
        <v>150</v>
      </c>
      <c r="B27" s="59"/>
      <c r="C27" s="58" t="s">
        <v>19</v>
      </c>
      <c r="D27" s="60">
        <v>900</v>
      </c>
      <c r="E27" s="33"/>
      <c r="F27" s="46"/>
      <c r="G27" s="47"/>
      <c r="H27" s="46">
        <v>22</v>
      </c>
      <c r="I27" s="47">
        <f t="shared" si="0"/>
        <v>0</v>
      </c>
      <c r="J27" s="36">
        <f t="shared" si="1"/>
        <v>0</v>
      </c>
      <c r="K27" s="36">
        <f t="shared" si="2"/>
        <v>0</v>
      </c>
    </row>
    <row r="28" spans="1:11" ht="25.5">
      <c r="A28" s="45" t="s">
        <v>151</v>
      </c>
      <c r="B28" s="59"/>
      <c r="C28" s="58" t="s">
        <v>19</v>
      </c>
      <c r="D28" s="60">
        <v>5</v>
      </c>
      <c r="E28" s="33"/>
      <c r="F28" s="46"/>
      <c r="G28" s="47"/>
      <c r="H28" s="46">
        <v>22</v>
      </c>
      <c r="I28" s="47">
        <f t="shared" si="0"/>
        <v>0</v>
      </c>
      <c r="J28" s="36">
        <f t="shared" si="1"/>
        <v>0</v>
      </c>
      <c r="K28" s="36">
        <f t="shared" si="2"/>
        <v>0</v>
      </c>
    </row>
    <row r="29" spans="1:11" ht="25.5">
      <c r="A29" s="45" t="s">
        <v>152</v>
      </c>
      <c r="B29" s="59"/>
      <c r="C29" s="58" t="s">
        <v>19</v>
      </c>
      <c r="D29" s="60">
        <v>5300</v>
      </c>
      <c r="E29" s="33"/>
      <c r="F29" s="46"/>
      <c r="G29" s="47"/>
      <c r="H29" s="46">
        <v>22</v>
      </c>
      <c r="I29" s="47">
        <f t="shared" si="0"/>
        <v>0</v>
      </c>
      <c r="J29" s="36">
        <f t="shared" si="1"/>
        <v>0</v>
      </c>
      <c r="K29" s="36">
        <f t="shared" si="2"/>
        <v>0</v>
      </c>
    </row>
    <row r="30" spans="1:11" ht="25.5">
      <c r="A30" s="45" t="s">
        <v>153</v>
      </c>
      <c r="B30" s="59"/>
      <c r="C30" s="58" t="s">
        <v>19</v>
      </c>
      <c r="D30" s="60">
        <v>1400</v>
      </c>
      <c r="E30" s="33"/>
      <c r="F30" s="46"/>
      <c r="G30" s="47"/>
      <c r="H30" s="46">
        <v>22</v>
      </c>
      <c r="I30" s="47">
        <f t="shared" si="0"/>
        <v>0</v>
      </c>
      <c r="J30" s="36">
        <f t="shared" si="1"/>
        <v>0</v>
      </c>
      <c r="K30" s="36">
        <f t="shared" si="2"/>
        <v>0</v>
      </c>
    </row>
    <row r="31" spans="1:11" s="44" customFormat="1">
      <c r="A31" s="110" t="s">
        <v>305</v>
      </c>
      <c r="B31" s="111"/>
      <c r="C31" s="112"/>
      <c r="D31" s="113"/>
      <c r="E31" s="114"/>
      <c r="F31" s="115"/>
      <c r="G31" s="116"/>
      <c r="H31" s="115"/>
      <c r="I31" s="116"/>
      <c r="J31" s="117">
        <f>SUM(J12:J30)</f>
        <v>0</v>
      </c>
      <c r="K31" s="118">
        <f>SUM(K12:K30)</f>
        <v>0</v>
      </c>
    </row>
    <row r="32" spans="1:11">
      <c r="A32" s="89"/>
      <c r="B32" s="90"/>
      <c r="C32" s="89"/>
      <c r="D32" s="91"/>
      <c r="E32" s="92"/>
      <c r="F32" s="86"/>
      <c r="G32" s="87"/>
      <c r="H32" s="86"/>
      <c r="I32" s="87"/>
      <c r="J32" s="88"/>
      <c r="K32" s="88"/>
    </row>
    <row r="33" spans="1:11" ht="12.75" customHeight="1">
      <c r="A33" s="464" t="s">
        <v>386</v>
      </c>
      <c r="B33" s="464"/>
      <c r="C33" s="464"/>
      <c r="D33" s="464"/>
      <c r="E33" s="97"/>
      <c r="F33" s="98"/>
      <c r="G33" s="119"/>
      <c r="H33" s="98"/>
      <c r="I33" s="119"/>
      <c r="J33" s="99"/>
      <c r="K33" s="100"/>
    </row>
    <row r="34" spans="1:11" ht="180">
      <c r="A34" s="120"/>
      <c r="B34" s="102" t="s">
        <v>154</v>
      </c>
      <c r="C34" s="120"/>
      <c r="D34" s="104"/>
      <c r="E34" s="105"/>
      <c r="F34" s="106"/>
      <c r="G34" s="107"/>
      <c r="H34" s="106"/>
      <c r="I34" s="107"/>
      <c r="J34" s="108"/>
      <c r="K34" s="108"/>
    </row>
    <row r="35" spans="1:11">
      <c r="A35" s="58" t="s">
        <v>155</v>
      </c>
      <c r="B35" s="59"/>
      <c r="C35" s="58" t="s">
        <v>19</v>
      </c>
      <c r="D35" s="60">
        <v>2500</v>
      </c>
      <c r="E35" s="33"/>
      <c r="F35" s="46"/>
      <c r="G35" s="47"/>
      <c r="H35" s="46">
        <v>22</v>
      </c>
      <c r="I35" s="47">
        <f>G35+(G35*H35/100)</f>
        <v>0</v>
      </c>
      <c r="J35" s="36">
        <f>D35*G35</f>
        <v>0</v>
      </c>
      <c r="K35" s="36">
        <f>D35*I35</f>
        <v>0</v>
      </c>
    </row>
    <row r="36" spans="1:11">
      <c r="A36" s="153" t="s">
        <v>156</v>
      </c>
      <c r="B36" s="59"/>
      <c r="C36" s="58" t="s">
        <v>19</v>
      </c>
      <c r="D36" s="60">
        <v>5250</v>
      </c>
      <c r="E36" s="33"/>
      <c r="F36" s="46"/>
      <c r="G36" s="47"/>
      <c r="H36" s="46">
        <v>22</v>
      </c>
      <c r="I36" s="47">
        <f>G36+(G36*H36/100)</f>
        <v>0</v>
      </c>
      <c r="J36" s="36">
        <f>D36*G36</f>
        <v>0</v>
      </c>
      <c r="K36" s="36">
        <f>D36*I36</f>
        <v>0</v>
      </c>
    </row>
    <row r="37" spans="1:11">
      <c r="A37" s="153" t="s">
        <v>157</v>
      </c>
      <c r="B37" s="59"/>
      <c r="C37" s="58" t="s">
        <v>19</v>
      </c>
      <c r="D37" s="60">
        <v>6750</v>
      </c>
      <c r="E37" s="33"/>
      <c r="F37" s="46"/>
      <c r="G37" s="47"/>
      <c r="H37" s="46">
        <v>22</v>
      </c>
      <c r="I37" s="47">
        <f>G37+(G37*H37/100)</f>
        <v>0</v>
      </c>
      <c r="J37" s="36">
        <f>D37*G37</f>
        <v>0</v>
      </c>
      <c r="K37" s="36">
        <f>D37*I37</f>
        <v>0</v>
      </c>
    </row>
    <row r="38" spans="1:11">
      <c r="A38" s="153" t="s">
        <v>158</v>
      </c>
      <c r="B38" s="59"/>
      <c r="C38" s="58" t="s">
        <v>19</v>
      </c>
      <c r="D38" s="60">
        <v>3600</v>
      </c>
      <c r="E38" s="33"/>
      <c r="F38" s="46"/>
      <c r="G38" s="47"/>
      <c r="H38" s="46">
        <v>22</v>
      </c>
      <c r="I38" s="47">
        <f>G38+(G38*H38/100)</f>
        <v>0</v>
      </c>
      <c r="J38" s="36">
        <f>D38*G38</f>
        <v>0</v>
      </c>
      <c r="K38" s="36">
        <f>D38*I38</f>
        <v>0</v>
      </c>
    </row>
    <row r="39" spans="1:11">
      <c r="A39" s="153" t="s">
        <v>159</v>
      </c>
      <c r="B39" s="59"/>
      <c r="C39" s="58" t="s">
        <v>19</v>
      </c>
      <c r="D39" s="60">
        <v>1300</v>
      </c>
      <c r="E39" s="33"/>
      <c r="F39" s="46"/>
      <c r="G39" s="47"/>
      <c r="H39" s="46">
        <v>22</v>
      </c>
      <c r="I39" s="47">
        <f>G39+(G39*H39/100)</f>
        <v>0</v>
      </c>
      <c r="J39" s="36">
        <f>D39*G39</f>
        <v>0</v>
      </c>
      <c r="K39" s="36">
        <f>D39*I39</f>
        <v>0</v>
      </c>
    </row>
    <row r="40" spans="1:11" s="44" customFormat="1">
      <c r="A40" s="110" t="s">
        <v>306</v>
      </c>
      <c r="B40" s="111"/>
      <c r="C40" s="112"/>
      <c r="D40" s="113"/>
      <c r="E40" s="114"/>
      <c r="F40" s="115"/>
      <c r="G40" s="116"/>
      <c r="H40" s="115"/>
      <c r="I40" s="116"/>
      <c r="J40" s="117">
        <f>SUM(J35:J39)</f>
        <v>0</v>
      </c>
      <c r="K40" s="118">
        <f>SUM(K35:K39)</f>
        <v>0</v>
      </c>
    </row>
    <row r="41" spans="1:11">
      <c r="A41" s="82"/>
      <c r="B41" s="83"/>
      <c r="C41" s="82"/>
      <c r="D41" s="84"/>
      <c r="E41" s="85"/>
      <c r="F41" s="86"/>
      <c r="G41" s="87"/>
      <c r="H41" s="86"/>
      <c r="I41" s="87"/>
      <c r="J41" s="88"/>
      <c r="K41" s="88"/>
    </row>
    <row r="42" spans="1:11" ht="12.75" customHeight="1">
      <c r="A42" s="464" t="s">
        <v>387</v>
      </c>
      <c r="B42" s="464"/>
      <c r="C42" s="464"/>
      <c r="D42" s="464"/>
      <c r="E42" s="97"/>
      <c r="F42" s="98"/>
      <c r="G42" s="119"/>
      <c r="H42" s="98"/>
      <c r="I42" s="119"/>
      <c r="J42" s="99"/>
      <c r="K42" s="100"/>
    </row>
    <row r="43" spans="1:11" ht="108">
      <c r="A43" s="101" t="s">
        <v>160</v>
      </c>
      <c r="B43" s="146" t="s">
        <v>161</v>
      </c>
      <c r="C43" s="105" t="s">
        <v>19</v>
      </c>
      <c r="D43" s="121">
        <v>2450</v>
      </c>
      <c r="E43" s="101"/>
      <c r="F43" s="106"/>
      <c r="G43" s="107"/>
      <c r="H43" s="106">
        <v>22</v>
      </c>
      <c r="I43" s="107">
        <f>G43+(G43*H43/100)</f>
        <v>0</v>
      </c>
      <c r="J43" s="108">
        <f>D43*G43</f>
        <v>0</v>
      </c>
      <c r="K43" s="108">
        <f>D43*I43</f>
        <v>0</v>
      </c>
    </row>
    <row r="44" spans="1:11" s="44" customFormat="1">
      <c r="A44" s="110" t="s">
        <v>307</v>
      </c>
      <c r="B44" s="111"/>
      <c r="C44" s="112"/>
      <c r="D44" s="113"/>
      <c r="E44" s="114"/>
      <c r="F44" s="115"/>
      <c r="G44" s="116"/>
      <c r="H44" s="115"/>
      <c r="I44" s="116"/>
      <c r="J44" s="117">
        <f>SUM(J43)</f>
        <v>0</v>
      </c>
      <c r="K44" s="118">
        <f>SUM(K43)</f>
        <v>0</v>
      </c>
    </row>
    <row r="45" spans="1:11">
      <c r="A45" s="92"/>
      <c r="B45" s="154"/>
      <c r="C45" s="92"/>
      <c r="D45" s="155"/>
      <c r="E45" s="85"/>
      <c r="F45" s="86"/>
      <c r="G45" s="87"/>
      <c r="H45" s="86"/>
      <c r="I45" s="87"/>
      <c r="J45" s="88"/>
      <c r="K45" s="88"/>
    </row>
    <row r="46" spans="1:11" ht="12.75" customHeight="1">
      <c r="A46" s="464" t="s">
        <v>388</v>
      </c>
      <c r="B46" s="464"/>
      <c r="C46" s="464"/>
      <c r="D46" s="464"/>
      <c r="E46" s="97"/>
      <c r="F46" s="98"/>
      <c r="G46" s="119"/>
      <c r="H46" s="98"/>
      <c r="I46" s="119"/>
      <c r="J46" s="99"/>
      <c r="K46" s="100"/>
    </row>
    <row r="47" spans="1:11" ht="156">
      <c r="A47" s="120"/>
      <c r="B47" s="102" t="s">
        <v>162</v>
      </c>
      <c r="C47" s="120"/>
      <c r="D47" s="104"/>
      <c r="E47" s="105"/>
      <c r="F47" s="106"/>
      <c r="G47" s="107"/>
      <c r="H47" s="106"/>
      <c r="I47" s="107"/>
      <c r="J47" s="108"/>
      <c r="K47" s="108"/>
    </row>
    <row r="48" spans="1:11">
      <c r="A48" s="58" t="s">
        <v>163</v>
      </c>
      <c r="B48" s="59"/>
      <c r="C48" s="58" t="s">
        <v>19</v>
      </c>
      <c r="D48" s="60">
        <v>11500</v>
      </c>
      <c r="E48" s="33"/>
      <c r="F48" s="46"/>
      <c r="G48" s="47"/>
      <c r="H48" s="46">
        <v>22</v>
      </c>
      <c r="I48" s="47">
        <f>G48+(G48*H48/100)</f>
        <v>0</v>
      </c>
      <c r="J48" s="36">
        <f>D48*G48</f>
        <v>0</v>
      </c>
      <c r="K48" s="36">
        <f>D48*I48</f>
        <v>0</v>
      </c>
    </row>
    <row r="49" spans="1:11">
      <c r="A49" s="58" t="s">
        <v>164</v>
      </c>
      <c r="B49" s="59"/>
      <c r="C49" s="58" t="s">
        <v>19</v>
      </c>
      <c r="D49" s="60">
        <v>500</v>
      </c>
      <c r="E49" s="33"/>
      <c r="F49" s="46"/>
      <c r="G49" s="47"/>
      <c r="H49" s="46">
        <v>22</v>
      </c>
      <c r="I49" s="47">
        <f>G49+(G49*H49/100)</f>
        <v>0</v>
      </c>
      <c r="J49" s="36">
        <f>D49*G49</f>
        <v>0</v>
      </c>
      <c r="K49" s="36">
        <f>D49*I49</f>
        <v>0</v>
      </c>
    </row>
    <row r="50" spans="1:11" s="44" customFormat="1">
      <c r="A50" s="110" t="s">
        <v>308</v>
      </c>
      <c r="B50" s="111"/>
      <c r="C50" s="112"/>
      <c r="D50" s="113"/>
      <c r="E50" s="114"/>
      <c r="F50" s="115"/>
      <c r="G50" s="116"/>
      <c r="H50" s="115"/>
      <c r="I50" s="116"/>
      <c r="J50" s="117">
        <f>SUM(J48:J49)</f>
        <v>0</v>
      </c>
      <c r="K50" s="118">
        <f>SUM(K48:K49)</f>
        <v>0</v>
      </c>
    </row>
    <row r="51" spans="1:11">
      <c r="A51" s="89"/>
      <c r="B51" s="90"/>
      <c r="C51" s="89"/>
      <c r="D51" s="91"/>
      <c r="E51" s="92"/>
      <c r="F51" s="86"/>
      <c r="G51" s="87"/>
      <c r="H51" s="86"/>
      <c r="I51" s="87"/>
      <c r="J51" s="88"/>
      <c r="K51" s="88"/>
    </row>
    <row r="52" spans="1:11" ht="12.75" customHeight="1">
      <c r="A52" s="464" t="s">
        <v>389</v>
      </c>
      <c r="B52" s="464"/>
      <c r="C52" s="464"/>
      <c r="D52" s="464"/>
      <c r="E52" s="97"/>
      <c r="F52" s="98"/>
      <c r="G52" s="119"/>
      <c r="H52" s="98"/>
      <c r="I52" s="119"/>
      <c r="J52" s="99"/>
      <c r="K52" s="100"/>
    </row>
    <row r="53" spans="1:11" ht="60">
      <c r="A53" s="120"/>
      <c r="B53" s="102" t="s">
        <v>165</v>
      </c>
      <c r="C53" s="120"/>
      <c r="D53" s="104"/>
      <c r="E53" s="105"/>
      <c r="F53" s="106"/>
      <c r="G53" s="107"/>
      <c r="H53" s="106"/>
      <c r="I53" s="107"/>
      <c r="J53" s="108"/>
      <c r="K53" s="108"/>
    </row>
    <row r="54" spans="1:11">
      <c r="A54" s="145" t="s">
        <v>166</v>
      </c>
      <c r="B54" s="138"/>
      <c r="C54" s="145" t="s">
        <v>19</v>
      </c>
      <c r="D54" s="140">
        <v>2500</v>
      </c>
      <c r="E54" s="141"/>
      <c r="F54" s="142"/>
      <c r="G54" s="143"/>
      <c r="H54" s="142">
        <v>22</v>
      </c>
      <c r="I54" s="143">
        <f>G54+(G54*H54/100)</f>
        <v>0</v>
      </c>
      <c r="J54" s="144">
        <f>D54*G54</f>
        <v>0</v>
      </c>
      <c r="K54" s="144">
        <f>D54*I54</f>
        <v>0</v>
      </c>
    </row>
    <row r="55" spans="1:11" ht="13.5" thickBot="1">
      <c r="A55" s="58" t="s">
        <v>167</v>
      </c>
      <c r="B55" s="59"/>
      <c r="C55" s="58" t="s">
        <v>19</v>
      </c>
      <c r="D55" s="60">
        <v>2500</v>
      </c>
      <c r="E55" s="33"/>
      <c r="F55" s="46"/>
      <c r="G55" s="47"/>
      <c r="H55" s="46">
        <v>22</v>
      </c>
      <c r="I55" s="47">
        <f>G55+(G55*H55/100)</f>
        <v>0</v>
      </c>
      <c r="J55" s="36">
        <f>D55*G55</f>
        <v>0</v>
      </c>
      <c r="K55" s="36">
        <f>D55*I55</f>
        <v>0</v>
      </c>
    </row>
    <row r="56" spans="1:11" s="44" customFormat="1" ht="13.5" thickBot="1">
      <c r="A56" s="110" t="s">
        <v>309</v>
      </c>
      <c r="B56" s="111"/>
      <c r="C56" s="112"/>
      <c r="D56" s="113"/>
      <c r="E56" s="114"/>
      <c r="F56" s="115"/>
      <c r="G56" s="116"/>
      <c r="H56" s="115"/>
      <c r="I56" s="116"/>
      <c r="J56" s="117">
        <f>SUM(J54:J55)</f>
        <v>0</v>
      </c>
      <c r="K56" s="118">
        <f>SUM(K54:K55)</f>
        <v>0</v>
      </c>
    </row>
    <row r="57" spans="1:11" ht="13.5" thickBot="1">
      <c r="A57" s="89"/>
      <c r="B57" s="90"/>
      <c r="C57" s="89"/>
      <c r="D57" s="91"/>
      <c r="E57" s="92"/>
      <c r="F57" s="86"/>
      <c r="G57" s="87"/>
      <c r="H57" s="86"/>
      <c r="I57" s="87"/>
      <c r="J57" s="88"/>
      <c r="K57" s="88"/>
    </row>
    <row r="58" spans="1:11" ht="12.75" customHeight="1" thickBot="1">
      <c r="A58" s="464" t="s">
        <v>390</v>
      </c>
      <c r="B58" s="464"/>
      <c r="C58" s="464"/>
      <c r="D58" s="464"/>
      <c r="E58" s="97"/>
      <c r="F58" s="98"/>
      <c r="G58" s="119"/>
      <c r="H58" s="98"/>
      <c r="I58" s="119"/>
      <c r="J58" s="99"/>
      <c r="K58" s="100"/>
    </row>
    <row r="59" spans="1:11">
      <c r="A59" s="120" t="s">
        <v>168</v>
      </c>
      <c r="B59" s="156"/>
      <c r="C59" s="120" t="s">
        <v>19</v>
      </c>
      <c r="D59" s="104">
        <v>1700</v>
      </c>
      <c r="E59" s="105"/>
      <c r="F59" s="106"/>
      <c r="G59" s="107"/>
      <c r="H59" s="106">
        <v>22</v>
      </c>
      <c r="I59" s="47">
        <f>G59+(G59*H59/100)</f>
        <v>0</v>
      </c>
      <c r="J59" s="36">
        <f>D59*G59</f>
        <v>0</v>
      </c>
      <c r="K59" s="36">
        <f>D59*I59</f>
        <v>0</v>
      </c>
    </row>
    <row r="60" spans="1:11" ht="13.5" thickBot="1">
      <c r="A60" s="58" t="s">
        <v>169</v>
      </c>
      <c r="B60" s="59"/>
      <c r="C60" s="58" t="s">
        <v>19</v>
      </c>
      <c r="D60" s="60">
        <v>500</v>
      </c>
      <c r="E60" s="33"/>
      <c r="F60" s="46"/>
      <c r="G60" s="47"/>
      <c r="H60" s="46">
        <v>22</v>
      </c>
      <c r="I60" s="47">
        <f>G60+(G60*H60/100)</f>
        <v>0</v>
      </c>
      <c r="J60" s="36">
        <f>D60*G60</f>
        <v>0</v>
      </c>
      <c r="K60" s="36">
        <f>D60*I60</f>
        <v>0</v>
      </c>
    </row>
    <row r="61" spans="1:11" s="44" customFormat="1" ht="13.5" thickBot="1">
      <c r="A61" s="110" t="s">
        <v>310</v>
      </c>
      <c r="B61" s="111"/>
      <c r="C61" s="112"/>
      <c r="D61" s="113"/>
      <c r="E61" s="114"/>
      <c r="F61" s="115"/>
      <c r="G61" s="116"/>
      <c r="H61" s="115"/>
      <c r="I61" s="116"/>
      <c r="J61" s="117">
        <f>SUM(J59:J60)</f>
        <v>0</v>
      </c>
      <c r="K61" s="118">
        <f>SUM(K59:K60)</f>
        <v>0</v>
      </c>
    </row>
    <row r="62" spans="1:11">
      <c r="A62" s="89"/>
      <c r="B62" s="90"/>
      <c r="C62" s="89"/>
      <c r="D62" s="91"/>
      <c r="E62" s="92"/>
      <c r="F62" s="86"/>
      <c r="G62" s="87"/>
      <c r="H62" s="86"/>
      <c r="I62" s="87"/>
      <c r="J62" s="88"/>
      <c r="K62" s="88"/>
    </row>
    <row r="63" spans="1:11" ht="12.75" customHeight="1">
      <c r="A63" s="464" t="s">
        <v>391</v>
      </c>
      <c r="B63" s="464"/>
      <c r="C63" s="464"/>
      <c r="D63" s="464"/>
      <c r="E63" s="97"/>
      <c r="F63" s="98"/>
      <c r="G63" s="119"/>
      <c r="H63" s="98"/>
      <c r="I63" s="119"/>
      <c r="J63" s="99"/>
      <c r="K63" s="100"/>
    </row>
    <row r="64" spans="1:11" ht="168">
      <c r="A64" s="120"/>
      <c r="B64" s="102" t="s">
        <v>170</v>
      </c>
      <c r="C64" s="120"/>
      <c r="D64" s="104"/>
      <c r="E64" s="105"/>
      <c r="F64" s="106"/>
      <c r="G64" s="107"/>
      <c r="H64" s="106"/>
      <c r="I64" s="107"/>
      <c r="J64" s="108"/>
      <c r="K64" s="108"/>
    </row>
    <row r="65" spans="1:11" ht="84">
      <c r="A65" s="58" t="s">
        <v>171</v>
      </c>
      <c r="B65" s="77" t="s">
        <v>172</v>
      </c>
      <c r="C65" s="58" t="s">
        <v>19</v>
      </c>
      <c r="D65" s="60">
        <v>32</v>
      </c>
      <c r="E65" s="33"/>
      <c r="F65" s="46"/>
      <c r="G65" s="47"/>
      <c r="H65" s="46">
        <v>22</v>
      </c>
      <c r="I65" s="47">
        <f>G65+(G65*H65/100)</f>
        <v>0</v>
      </c>
      <c r="J65" s="36">
        <f>D65*G65</f>
        <v>0</v>
      </c>
      <c r="K65" s="36">
        <f>D65*I65</f>
        <v>0</v>
      </c>
    </row>
    <row r="66" spans="1:11" ht="84">
      <c r="A66" s="58" t="s">
        <v>173</v>
      </c>
      <c r="B66" s="77" t="s">
        <v>174</v>
      </c>
      <c r="C66" s="58" t="s">
        <v>19</v>
      </c>
      <c r="D66" s="60">
        <v>80</v>
      </c>
      <c r="E66" s="33"/>
      <c r="F66" s="46"/>
      <c r="G66" s="47"/>
      <c r="H66" s="46">
        <v>22</v>
      </c>
      <c r="I66" s="47">
        <f>G66+(G66*H66/100)</f>
        <v>0</v>
      </c>
      <c r="J66" s="36">
        <f>D66*G66</f>
        <v>0</v>
      </c>
      <c r="K66" s="36">
        <f>D66*I66</f>
        <v>0</v>
      </c>
    </row>
    <row r="67" spans="1:11" ht="25.5">
      <c r="A67" s="45" t="s">
        <v>175</v>
      </c>
      <c r="B67" s="77" t="s">
        <v>176</v>
      </c>
      <c r="C67" s="58" t="s">
        <v>19</v>
      </c>
      <c r="D67" s="60">
        <v>1750</v>
      </c>
      <c r="E67" s="33"/>
      <c r="F67" s="46"/>
      <c r="G67" s="47"/>
      <c r="H67" s="46">
        <v>22</v>
      </c>
      <c r="I67" s="47">
        <f>G67+(G67*H67/100)</f>
        <v>0</v>
      </c>
      <c r="J67" s="36">
        <f>D67*G67</f>
        <v>0</v>
      </c>
      <c r="K67" s="36">
        <f>D67*I67</f>
        <v>0</v>
      </c>
    </row>
    <row r="68" spans="1:11" ht="84.75" thickBot="1">
      <c r="A68" s="62" t="s">
        <v>177</v>
      </c>
      <c r="B68" s="222" t="s">
        <v>178</v>
      </c>
      <c r="C68" s="78" t="s">
        <v>19</v>
      </c>
      <c r="D68" s="80">
        <v>1050</v>
      </c>
      <c r="E68" s="81"/>
      <c r="F68" s="65"/>
      <c r="G68" s="66"/>
      <c r="H68" s="65">
        <v>22</v>
      </c>
      <c r="I68" s="66">
        <f>G68+(G68*H68/100)</f>
        <v>0</v>
      </c>
      <c r="J68" s="67">
        <f>D68*G68</f>
        <v>0</v>
      </c>
      <c r="K68" s="67">
        <f>D68*I68</f>
        <v>0</v>
      </c>
    </row>
    <row r="69" spans="1:11" s="44" customFormat="1" ht="13.5" thickBot="1">
      <c r="A69" s="358" t="s">
        <v>311</v>
      </c>
      <c r="B69" s="333"/>
      <c r="C69" s="284"/>
      <c r="D69" s="334"/>
      <c r="E69" s="335"/>
      <c r="F69" s="285"/>
      <c r="G69" s="286"/>
      <c r="H69" s="285"/>
      <c r="I69" s="286"/>
      <c r="J69" s="287">
        <f>SUM(J65:J68)</f>
        <v>0</v>
      </c>
      <c r="K69" s="288">
        <f>SUM(K65:K68)</f>
        <v>0</v>
      </c>
    </row>
    <row r="70" spans="1:11" ht="13.5" thickBot="1">
      <c r="A70" s="238"/>
      <c r="B70" s="239"/>
      <c r="C70" s="238"/>
      <c r="D70" s="240"/>
      <c r="E70" s="340"/>
      <c r="F70" s="295"/>
      <c r="G70" s="318"/>
      <c r="H70" s="295"/>
      <c r="I70" s="318"/>
      <c r="J70" s="294"/>
      <c r="K70" s="294"/>
    </row>
    <row r="71" spans="1:11" ht="12.75" customHeight="1" thickBot="1">
      <c r="A71" s="462" t="s">
        <v>392</v>
      </c>
      <c r="B71" s="463"/>
      <c r="C71" s="463"/>
      <c r="D71" s="463"/>
      <c r="E71" s="296"/>
      <c r="F71" s="297"/>
      <c r="G71" s="298"/>
      <c r="H71" s="297"/>
      <c r="I71" s="298"/>
      <c r="J71" s="299"/>
      <c r="K71" s="300"/>
    </row>
    <row r="72" spans="1:11" s="44" customFormat="1" ht="35.25" customHeight="1" thickBot="1">
      <c r="A72" s="163" t="s">
        <v>393</v>
      </c>
      <c r="B72" s="402" t="s">
        <v>180</v>
      </c>
      <c r="C72" s="92" t="s">
        <v>19</v>
      </c>
      <c r="D72" s="155">
        <v>6800</v>
      </c>
      <c r="E72" s="141"/>
      <c r="F72" s="142"/>
      <c r="G72" s="444"/>
      <c r="H72" s="445">
        <v>22</v>
      </c>
      <c r="I72" s="444">
        <f>G72+(G72*H72/100)</f>
        <v>0</v>
      </c>
      <c r="J72" s="446">
        <f>D72*G72</f>
        <v>0</v>
      </c>
      <c r="K72" s="446">
        <f>D72*I72</f>
        <v>0</v>
      </c>
    </row>
    <row r="73" spans="1:11" s="44" customFormat="1" ht="13.5" thickBot="1">
      <c r="A73" s="110" t="s">
        <v>312</v>
      </c>
      <c r="B73" s="111"/>
      <c r="C73" s="112"/>
      <c r="D73" s="113"/>
      <c r="E73" s="114"/>
      <c r="F73" s="115"/>
      <c r="G73" s="116"/>
      <c r="H73" s="115"/>
      <c r="I73" s="116"/>
      <c r="J73" s="117">
        <f>SUM(J72)</f>
        <v>0</v>
      </c>
      <c r="K73" s="118">
        <f>SUM(K72)</f>
        <v>0</v>
      </c>
    </row>
    <row r="74" spans="1:11" s="44" customFormat="1">
      <c r="A74" s="110"/>
      <c r="B74" s="111"/>
      <c r="C74" s="112"/>
      <c r="D74" s="113"/>
      <c r="E74" s="114"/>
      <c r="F74" s="115"/>
      <c r="G74" s="116"/>
      <c r="H74" s="115"/>
      <c r="I74" s="116"/>
      <c r="J74" s="117"/>
      <c r="K74" s="118"/>
    </row>
    <row r="75" spans="1:11" ht="12.75" customHeight="1" thickBot="1">
      <c r="A75" s="464" t="s">
        <v>394</v>
      </c>
      <c r="B75" s="464"/>
      <c r="C75" s="464"/>
      <c r="D75" s="464"/>
      <c r="E75" s="97"/>
      <c r="F75" s="98"/>
      <c r="G75" s="119"/>
      <c r="H75" s="98"/>
      <c r="I75" s="119"/>
      <c r="J75" s="99"/>
      <c r="K75" s="100"/>
    </row>
    <row r="76" spans="1:11" ht="49.5" thickBot="1">
      <c r="A76" s="101" t="s">
        <v>181</v>
      </c>
      <c r="B76" s="146" t="s">
        <v>182</v>
      </c>
      <c r="C76" s="105" t="s">
        <v>19</v>
      </c>
      <c r="D76" s="121">
        <v>1000</v>
      </c>
      <c r="E76"/>
      <c r="F76" s="106"/>
      <c r="G76" s="107"/>
      <c r="H76" s="106">
        <v>22</v>
      </c>
      <c r="I76" s="107">
        <f>G76+(G76*H76/100)</f>
        <v>0</v>
      </c>
      <c r="J76" s="108">
        <f>D76*G76</f>
        <v>0</v>
      </c>
      <c r="K76" s="108">
        <f>D76*I76</f>
        <v>0</v>
      </c>
    </row>
    <row r="77" spans="1:11" s="44" customFormat="1" ht="13.5" thickBot="1">
      <c r="A77" s="110" t="s">
        <v>313</v>
      </c>
      <c r="B77" s="111"/>
      <c r="C77" s="112"/>
      <c r="D77" s="113"/>
      <c r="E77" s="114"/>
      <c r="F77" s="115"/>
      <c r="G77" s="116"/>
      <c r="H77" s="115"/>
      <c r="I77" s="116"/>
      <c r="J77" s="117">
        <f>SUM(J76)</f>
        <v>0</v>
      </c>
      <c r="K77" s="118">
        <f>SUM(K76)</f>
        <v>0</v>
      </c>
    </row>
    <row r="78" spans="1:11" s="44" customFormat="1">
      <c r="A78" s="110"/>
      <c r="B78" s="111"/>
      <c r="C78" s="112"/>
      <c r="D78" s="113"/>
      <c r="E78" s="114"/>
      <c r="F78" s="115"/>
      <c r="G78" s="116"/>
      <c r="H78" s="115"/>
      <c r="I78" s="116"/>
      <c r="J78" s="117"/>
      <c r="K78" s="118"/>
    </row>
    <row r="79" spans="1:11" ht="12.75" customHeight="1">
      <c r="A79" s="464" t="s">
        <v>395</v>
      </c>
      <c r="B79" s="464"/>
      <c r="C79" s="464"/>
      <c r="D79" s="464"/>
      <c r="E79" s="97"/>
      <c r="F79" s="98"/>
      <c r="G79" s="119"/>
      <c r="H79" s="98"/>
      <c r="I79" s="119"/>
      <c r="J79" s="99"/>
      <c r="K79" s="100"/>
    </row>
    <row r="80" spans="1:11" ht="203.45" customHeight="1">
      <c r="A80" s="101" t="s">
        <v>183</v>
      </c>
      <c r="B80" s="146" t="s">
        <v>184</v>
      </c>
      <c r="C80" s="105"/>
      <c r="D80" s="121"/>
      <c r="E80" s="101"/>
      <c r="F80" s="106"/>
      <c r="G80" s="107"/>
      <c r="H80" s="106"/>
      <c r="I80" s="107"/>
      <c r="J80" s="108"/>
      <c r="K80" s="108"/>
    </row>
    <row r="81" spans="1:11">
      <c r="A81" s="153" t="s">
        <v>185</v>
      </c>
      <c r="B81" s="34"/>
      <c r="C81" s="33" t="s">
        <v>19</v>
      </c>
      <c r="D81" s="35">
        <v>18</v>
      </c>
      <c r="E81" s="45"/>
      <c r="F81" s="46"/>
      <c r="G81" s="47"/>
      <c r="H81" s="46">
        <v>22</v>
      </c>
      <c r="I81" s="47">
        <f t="shared" ref="I81:I86" si="3">G81+(G81*H81/100)</f>
        <v>0</v>
      </c>
      <c r="J81" s="36">
        <f t="shared" ref="J81:J86" si="4">D81*G81</f>
        <v>0</v>
      </c>
      <c r="K81" s="36">
        <f t="shared" ref="K81:K86" si="5">D81*I81</f>
        <v>0</v>
      </c>
    </row>
    <row r="82" spans="1:11">
      <c r="A82" s="153" t="s">
        <v>186</v>
      </c>
      <c r="B82" s="34"/>
      <c r="C82" s="33" t="s">
        <v>19</v>
      </c>
      <c r="D82" s="35">
        <v>11</v>
      </c>
      <c r="E82" s="45"/>
      <c r="F82" s="46"/>
      <c r="G82" s="47"/>
      <c r="H82" s="46">
        <v>22</v>
      </c>
      <c r="I82" s="47">
        <f t="shared" si="3"/>
        <v>0</v>
      </c>
      <c r="J82" s="36">
        <f t="shared" si="4"/>
        <v>0</v>
      </c>
      <c r="K82" s="36">
        <f t="shared" si="5"/>
        <v>0</v>
      </c>
    </row>
    <row r="83" spans="1:11">
      <c r="A83" s="153" t="s">
        <v>187</v>
      </c>
      <c r="B83" s="34"/>
      <c r="C83" s="33" t="s">
        <v>19</v>
      </c>
      <c r="D83" s="35">
        <v>10</v>
      </c>
      <c r="E83" s="45"/>
      <c r="F83" s="46"/>
      <c r="G83" s="47"/>
      <c r="H83" s="46">
        <v>22</v>
      </c>
      <c r="I83" s="47">
        <f t="shared" si="3"/>
        <v>0</v>
      </c>
      <c r="J83" s="36">
        <f t="shared" si="4"/>
        <v>0</v>
      </c>
      <c r="K83" s="36">
        <f t="shared" si="5"/>
        <v>0</v>
      </c>
    </row>
    <row r="84" spans="1:11">
      <c r="A84" s="153" t="s">
        <v>188</v>
      </c>
      <c r="B84" s="34"/>
      <c r="C84" s="33" t="s">
        <v>19</v>
      </c>
      <c r="D84" s="35">
        <v>25</v>
      </c>
      <c r="E84" s="45"/>
      <c r="F84" s="46"/>
      <c r="G84" s="47"/>
      <c r="H84" s="46">
        <v>22</v>
      </c>
      <c r="I84" s="47">
        <f t="shared" si="3"/>
        <v>0</v>
      </c>
      <c r="J84" s="36">
        <f t="shared" si="4"/>
        <v>0</v>
      </c>
      <c r="K84" s="36">
        <f t="shared" si="5"/>
        <v>0</v>
      </c>
    </row>
    <row r="85" spans="1:11">
      <c r="A85" s="153" t="s">
        <v>189</v>
      </c>
      <c r="B85" s="34"/>
      <c r="C85" s="33" t="s">
        <v>19</v>
      </c>
      <c r="D85" s="35">
        <v>5</v>
      </c>
      <c r="E85" s="45"/>
      <c r="F85" s="46"/>
      <c r="G85" s="47"/>
      <c r="H85" s="46">
        <v>22</v>
      </c>
      <c r="I85" s="47">
        <f t="shared" si="3"/>
        <v>0</v>
      </c>
      <c r="J85" s="36">
        <f t="shared" si="4"/>
        <v>0</v>
      </c>
      <c r="K85" s="36">
        <f t="shared" si="5"/>
        <v>0</v>
      </c>
    </row>
    <row r="86" spans="1:11">
      <c r="A86" s="153" t="s">
        <v>190</v>
      </c>
      <c r="B86" s="34"/>
      <c r="C86" s="33" t="s">
        <v>19</v>
      </c>
      <c r="D86" s="35">
        <v>5</v>
      </c>
      <c r="E86" s="45"/>
      <c r="F86" s="46"/>
      <c r="G86" s="47"/>
      <c r="H86" s="46">
        <v>22</v>
      </c>
      <c r="I86" s="47">
        <f t="shared" si="3"/>
        <v>0</v>
      </c>
      <c r="J86" s="36">
        <f t="shared" si="4"/>
        <v>0</v>
      </c>
      <c r="K86" s="36">
        <f t="shared" si="5"/>
        <v>0</v>
      </c>
    </row>
    <row r="87" spans="1:11" s="44" customFormat="1">
      <c r="A87" s="110" t="s">
        <v>314</v>
      </c>
      <c r="B87" s="111"/>
      <c r="C87" s="112"/>
      <c r="D87" s="113"/>
      <c r="E87" s="114"/>
      <c r="F87" s="115"/>
      <c r="G87" s="116"/>
      <c r="H87" s="115"/>
      <c r="I87" s="116"/>
      <c r="J87" s="117">
        <f>SUM(J81:J86)</f>
        <v>0</v>
      </c>
      <c r="K87" s="118">
        <f>SUM(K81:K86)</f>
        <v>0</v>
      </c>
    </row>
    <row r="88" spans="1:11">
      <c r="A88" s="82"/>
      <c r="B88" s="83"/>
      <c r="C88" s="82"/>
      <c r="D88" s="84"/>
      <c r="E88" s="85"/>
      <c r="F88" s="86"/>
      <c r="G88" s="87"/>
      <c r="H88" s="86"/>
      <c r="I88" s="87"/>
      <c r="J88" s="88"/>
      <c r="K88" s="88"/>
    </row>
    <row r="89" spans="1:11" ht="12.75" customHeight="1">
      <c r="A89" s="464" t="s">
        <v>396</v>
      </c>
      <c r="B89" s="464"/>
      <c r="C89" s="464"/>
      <c r="D89" s="464"/>
      <c r="E89" s="97"/>
      <c r="F89" s="98"/>
      <c r="G89" s="119"/>
      <c r="H89" s="98"/>
      <c r="I89" s="119"/>
      <c r="J89" s="99"/>
      <c r="K89" s="100"/>
    </row>
    <row r="90" spans="1:11" ht="96.75">
      <c r="A90" s="45" t="s">
        <v>191</v>
      </c>
      <c r="B90" s="77" t="s">
        <v>192</v>
      </c>
      <c r="C90" s="58" t="s">
        <v>19</v>
      </c>
      <c r="D90" s="60">
        <v>150</v>
      </c>
      <c r="E90"/>
      <c r="F90" s="46"/>
      <c r="G90" s="47"/>
      <c r="H90" s="46">
        <v>22</v>
      </c>
      <c r="I90" s="47">
        <f>G90+(G90*H90/100)</f>
        <v>0</v>
      </c>
      <c r="J90" s="36">
        <f>D90*G90</f>
        <v>0</v>
      </c>
      <c r="K90" s="36">
        <f>D90*I90</f>
        <v>0</v>
      </c>
    </row>
    <row r="91" spans="1:11" s="44" customFormat="1">
      <c r="A91" s="110" t="s">
        <v>315</v>
      </c>
      <c r="B91" s="111"/>
      <c r="C91" s="112"/>
      <c r="D91" s="113"/>
      <c r="E91" s="114"/>
      <c r="F91" s="115"/>
      <c r="G91" s="116"/>
      <c r="H91" s="115"/>
      <c r="I91" s="116"/>
      <c r="J91" s="117">
        <f>SUM(J85:J90)</f>
        <v>0</v>
      </c>
      <c r="K91" s="118">
        <f>SUM(K85:K90)</f>
        <v>0</v>
      </c>
    </row>
    <row r="92" spans="1:11" ht="15.75" thickBot="1">
      <c r="A92" s="157"/>
      <c r="B92" s="158"/>
      <c r="C92" s="159"/>
      <c r="D92" s="160"/>
      <c r="E92"/>
      <c r="F92" s="86"/>
      <c r="G92" s="87"/>
      <c r="H92" s="86"/>
      <c r="I92" s="87"/>
      <c r="J92" s="88"/>
      <c r="K92" s="88"/>
    </row>
    <row r="93" spans="1:11" ht="12.75" customHeight="1" thickBot="1">
      <c r="A93" s="469" t="s">
        <v>397</v>
      </c>
      <c r="B93" s="470"/>
      <c r="C93" s="470"/>
      <c r="D93" s="470"/>
      <c r="E93" s="341"/>
      <c r="F93" s="342"/>
      <c r="G93" s="343"/>
      <c r="H93" s="342"/>
      <c r="I93" s="343"/>
      <c r="J93" s="344"/>
      <c r="K93" s="345"/>
    </row>
    <row r="94" spans="1:11" s="44" customFormat="1" ht="26.25" thickBot="1">
      <c r="A94" s="348" t="s">
        <v>179</v>
      </c>
      <c r="B94" s="403" t="s">
        <v>193</v>
      </c>
      <c r="C94" s="346" t="s">
        <v>19</v>
      </c>
      <c r="D94" s="347">
        <v>2000</v>
      </c>
      <c r="E94" s="348"/>
      <c r="F94" s="349"/>
      <c r="G94" s="350"/>
      <c r="H94" s="351">
        <v>22</v>
      </c>
      <c r="I94" s="350">
        <f>G94+(G94*H94/100)</f>
        <v>0</v>
      </c>
      <c r="J94" s="352">
        <f>D94*G94</f>
        <v>0</v>
      </c>
      <c r="K94" s="352">
        <f>D94*I94</f>
        <v>0</v>
      </c>
    </row>
    <row r="95" spans="1:11" s="44" customFormat="1" ht="13.5" thickBot="1">
      <c r="A95" s="273" t="s">
        <v>316</v>
      </c>
      <c r="B95" s="354"/>
      <c r="C95" s="355"/>
      <c r="D95" s="356"/>
      <c r="E95" s="357"/>
      <c r="F95" s="277"/>
      <c r="G95" s="278"/>
      <c r="H95" s="277"/>
      <c r="I95" s="278"/>
      <c r="J95" s="279">
        <f>SUM(J87:J94)</f>
        <v>0</v>
      </c>
      <c r="K95" s="280">
        <f>SUM(K87:K94)</f>
        <v>0</v>
      </c>
    </row>
    <row r="96" spans="1:11" s="44" customFormat="1" ht="13.5" thickBot="1">
      <c r="A96" s="255"/>
      <c r="B96" s="337"/>
      <c r="C96" s="338"/>
      <c r="D96" s="339"/>
      <c r="E96" s="353"/>
      <c r="F96" s="259"/>
      <c r="G96" s="260"/>
      <c r="H96" s="259"/>
      <c r="I96" s="260"/>
      <c r="J96" s="261"/>
      <c r="K96" s="262"/>
    </row>
    <row r="97" spans="1:11" ht="12.75" customHeight="1" thickBot="1">
      <c r="A97" s="464" t="s">
        <v>317</v>
      </c>
      <c r="B97" s="464"/>
      <c r="C97" s="464"/>
      <c r="D97" s="464"/>
      <c r="E97" s="97"/>
      <c r="F97" s="98"/>
      <c r="G97" s="119"/>
      <c r="H97" s="98"/>
      <c r="I97" s="119"/>
      <c r="J97" s="99"/>
      <c r="K97" s="100"/>
    </row>
    <row r="98" spans="1:11" ht="25.5">
      <c r="A98" s="101" t="s">
        <v>194</v>
      </c>
      <c r="B98" s="146" t="s">
        <v>195</v>
      </c>
      <c r="C98" s="105" t="s">
        <v>19</v>
      </c>
      <c r="D98" s="121">
        <v>305</v>
      </c>
      <c r="E98" s="101"/>
      <c r="F98" s="106"/>
      <c r="G98" s="107"/>
      <c r="H98" s="106">
        <v>22</v>
      </c>
      <c r="I98" s="107">
        <f>G98+(G98*H98/100)</f>
        <v>0</v>
      </c>
      <c r="J98" s="108">
        <f>D98*G98</f>
        <v>0</v>
      </c>
      <c r="K98" s="108">
        <f>D98*I98</f>
        <v>0</v>
      </c>
    </row>
    <row r="99" spans="1:11" s="44" customFormat="1">
      <c r="A99" s="110" t="s">
        <v>318</v>
      </c>
      <c r="B99" s="111"/>
      <c r="C99" s="112"/>
      <c r="D99" s="113"/>
      <c r="E99" s="114"/>
      <c r="F99" s="115"/>
      <c r="G99" s="116"/>
      <c r="H99" s="115"/>
      <c r="I99" s="116"/>
      <c r="J99" s="117">
        <f>SUM(J98)</f>
        <v>0</v>
      </c>
      <c r="K99" s="118">
        <f>SUM(K98)</f>
        <v>0</v>
      </c>
    </row>
    <row r="100" spans="1:11">
      <c r="A100" s="82"/>
      <c r="B100" s="83"/>
      <c r="C100" s="82"/>
      <c r="D100" s="84"/>
      <c r="E100" s="85"/>
      <c r="F100" s="86"/>
      <c r="G100" s="87"/>
      <c r="H100" s="86"/>
      <c r="I100" s="87"/>
      <c r="J100" s="88"/>
      <c r="K100" s="88"/>
    </row>
    <row r="101" spans="1:11" ht="12.75" customHeight="1">
      <c r="A101" s="464" t="s">
        <v>398</v>
      </c>
      <c r="B101" s="464"/>
      <c r="C101" s="464"/>
      <c r="D101" s="464"/>
      <c r="E101" s="97"/>
      <c r="F101" s="98"/>
      <c r="G101" s="119"/>
      <c r="H101" s="98"/>
      <c r="I101" s="119"/>
      <c r="J101" s="99"/>
      <c r="K101" s="100"/>
    </row>
    <row r="102" spans="1:11" ht="228.75">
      <c r="A102" s="101" t="s">
        <v>196</v>
      </c>
      <c r="B102" s="102" t="s">
        <v>197</v>
      </c>
      <c r="C102" s="120" t="s">
        <v>19</v>
      </c>
      <c r="D102" s="104">
        <v>200</v>
      </c>
      <c r="E102"/>
      <c r="F102" s="106"/>
      <c r="G102" s="107"/>
      <c r="H102" s="106">
        <v>22</v>
      </c>
      <c r="I102" s="107">
        <f>G102+(G102*H102/100)</f>
        <v>0</v>
      </c>
      <c r="J102" s="108">
        <f>D102*G102</f>
        <v>0</v>
      </c>
      <c r="K102" s="108">
        <f>D102*I102</f>
        <v>0</v>
      </c>
    </row>
    <row r="103" spans="1:11" s="44" customFormat="1" ht="13.5" thickBot="1">
      <c r="A103" s="110" t="s">
        <v>319</v>
      </c>
      <c r="B103" s="111"/>
      <c r="C103" s="112"/>
      <c r="D103" s="113"/>
      <c r="E103" s="114"/>
      <c r="F103" s="115"/>
      <c r="G103" s="116"/>
      <c r="H103" s="115"/>
      <c r="I103" s="116"/>
      <c r="J103" s="117">
        <f>SUM(J102)</f>
        <v>0</v>
      </c>
      <c r="K103" s="118">
        <f>SUM(K102)</f>
        <v>0</v>
      </c>
    </row>
    <row r="104" spans="1:11" ht="13.5" thickBot="1"/>
    <row r="105" spans="1:11" ht="12.75" customHeight="1" thickBot="1">
      <c r="A105" s="464" t="s">
        <v>361</v>
      </c>
      <c r="B105" s="464"/>
      <c r="C105" s="464"/>
      <c r="D105" s="464"/>
      <c r="E105" s="97"/>
      <c r="F105" s="98"/>
      <c r="G105" s="119"/>
      <c r="H105" s="98"/>
      <c r="I105" s="119"/>
      <c r="J105" s="99"/>
      <c r="K105" s="100"/>
    </row>
    <row r="106" spans="1:11" ht="132.75" thickBot="1">
      <c r="A106" s="101" t="s">
        <v>359</v>
      </c>
      <c r="B106" s="146" t="s">
        <v>360</v>
      </c>
      <c r="C106" s="105" t="s">
        <v>19</v>
      </c>
      <c r="D106" s="121">
        <v>250</v>
      </c>
      <c r="E106" s="101"/>
      <c r="F106" s="106"/>
      <c r="G106" s="107"/>
      <c r="H106" s="106">
        <v>22</v>
      </c>
      <c r="I106" s="107">
        <f>G106+(G106*H106/100)</f>
        <v>0</v>
      </c>
      <c r="J106" s="108">
        <f>D106*G106</f>
        <v>0</v>
      </c>
      <c r="K106" s="108">
        <f>D106*I106</f>
        <v>0</v>
      </c>
    </row>
    <row r="107" spans="1:11" s="44" customFormat="1" ht="13.5" thickBot="1">
      <c r="A107" s="110" t="s">
        <v>362</v>
      </c>
      <c r="B107" s="111"/>
      <c r="C107" s="112"/>
      <c r="D107" s="113"/>
      <c r="E107" s="114"/>
      <c r="F107" s="115"/>
      <c r="G107" s="116"/>
      <c r="H107" s="115"/>
      <c r="I107" s="116"/>
      <c r="J107" s="117">
        <f>SUM(J106)</f>
        <v>0</v>
      </c>
      <c r="K107" s="118">
        <f>SUM(K106)</f>
        <v>0</v>
      </c>
    </row>
    <row r="108" spans="1:11" s="44" customFormat="1" ht="13.5" thickBot="1">
      <c r="A108" s="358" t="s">
        <v>363</v>
      </c>
      <c r="B108" s="111"/>
      <c r="C108" s="112"/>
      <c r="D108" s="113"/>
      <c r="E108" s="114"/>
      <c r="F108" s="115"/>
      <c r="G108" s="116"/>
      <c r="H108" s="115"/>
      <c r="I108" s="116"/>
      <c r="J108" s="117">
        <f>SUM(J103,J99,J95,J91,J87,J77,J73,J61,J69,J31,J40,J44,J50,J56,J107)</f>
        <v>0</v>
      </c>
      <c r="K108" s="118">
        <f>SUM(K103,K99,K95,K91,K87,K77,K73,K69,K61,K56,K50,K44,K40,K31,K107)</f>
        <v>0</v>
      </c>
    </row>
  </sheetData>
  <sheetProtection selectLockedCells="1" selectUnlockedCells="1"/>
  <mergeCells count="15">
    <mergeCell ref="A58:D58"/>
    <mergeCell ref="A10:D10"/>
    <mergeCell ref="A33:D33"/>
    <mergeCell ref="A42:D42"/>
    <mergeCell ref="A46:D46"/>
    <mergeCell ref="A52:D52"/>
    <mergeCell ref="A105:D105"/>
    <mergeCell ref="A97:D97"/>
    <mergeCell ref="A101:D101"/>
    <mergeCell ref="A63:D63"/>
    <mergeCell ref="A71:D71"/>
    <mergeCell ref="A75:D75"/>
    <mergeCell ref="A79:D79"/>
    <mergeCell ref="A89:D89"/>
    <mergeCell ref="A93:D93"/>
  </mergeCells>
  <pageMargins left="0.23622047244094491" right="0.23622047244094491" top="0.74803149606299213" bottom="0.74803149606299213" header="0.51181102362204722" footer="0.51181102362204722"/>
  <pageSetup paperSize="9" scale="60" firstPageNumber="0" fitToHeight="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94"/>
  <sheetViews>
    <sheetView zoomScale="70" zoomScaleNormal="70" zoomScaleSheetLayoutView="85" workbookViewId="0">
      <selection activeCell="G148" sqref="G148"/>
    </sheetView>
  </sheetViews>
  <sheetFormatPr defaultColWidth="14.42578125" defaultRowHeight="12.75"/>
  <cols>
    <col min="1" max="1" width="45.5703125" style="13" customWidth="1"/>
    <col min="2" max="2" width="40.42578125" style="13" customWidth="1"/>
    <col min="3" max="3" width="4.7109375" style="13" customWidth="1"/>
    <col min="4" max="4" width="10.7109375" style="15" customWidth="1"/>
    <col min="5" max="5" width="46.85546875" style="16" customWidth="1"/>
    <col min="6" max="6" width="39.28515625" style="17" customWidth="1"/>
    <col min="7" max="7" width="11.28515625" style="18" customWidth="1"/>
    <col min="8" max="8" width="8" style="17" customWidth="1"/>
    <col min="9" max="9" width="11.28515625" style="18" customWidth="1"/>
    <col min="10" max="10" width="11.28515625" style="19" customWidth="1"/>
    <col min="11" max="11" width="12.28515625" style="19" customWidth="1"/>
    <col min="12" max="16384" width="14.42578125" style="13"/>
  </cols>
  <sheetData>
    <row r="1" spans="1:11" s="16" customFormat="1">
      <c r="A1" s="20" t="s">
        <v>0</v>
      </c>
      <c r="B1" s="161"/>
      <c r="C1" s="22"/>
      <c r="D1" s="23"/>
      <c r="E1" s="24"/>
      <c r="F1" s="17"/>
      <c r="G1" s="18"/>
      <c r="H1" s="17"/>
      <c r="I1" s="18"/>
      <c r="J1" s="19"/>
      <c r="K1" s="19"/>
    </row>
    <row r="2" spans="1:11" s="16" customFormat="1">
      <c r="A2" s="20" t="s">
        <v>2</v>
      </c>
      <c r="B2" s="161"/>
      <c r="C2" s="22"/>
      <c r="D2" s="23"/>
      <c r="E2" s="24"/>
      <c r="F2" s="17"/>
      <c r="G2" s="18"/>
      <c r="H2" s="17"/>
      <c r="I2" s="18"/>
      <c r="J2" s="19"/>
      <c r="K2" s="19"/>
    </row>
    <row r="3" spans="1:11" s="16" customFormat="1">
      <c r="A3" s="20" t="s">
        <v>3</v>
      </c>
      <c r="B3" s="161"/>
      <c r="C3" s="22"/>
      <c r="D3" s="23"/>
      <c r="E3" s="24"/>
      <c r="F3" s="17"/>
      <c r="G3" s="18"/>
      <c r="H3" s="17"/>
      <c r="I3" s="18"/>
      <c r="J3" s="19"/>
      <c r="K3" s="19"/>
    </row>
    <row r="4" spans="1:11" s="16" customFormat="1">
      <c r="A4" s="20"/>
      <c r="B4" s="161"/>
      <c r="C4" s="22"/>
      <c r="D4" s="23"/>
      <c r="E4" s="24"/>
      <c r="F4" s="17"/>
      <c r="G4" s="18"/>
      <c r="H4" s="17"/>
      <c r="I4" s="18"/>
      <c r="J4" s="19"/>
      <c r="K4" s="19"/>
    </row>
    <row r="5" spans="1:11" s="16" customFormat="1">
      <c r="A5" s="24"/>
      <c r="B5" s="94" t="s">
        <v>4</v>
      </c>
      <c r="C5" s="22"/>
      <c r="D5" s="26"/>
      <c r="E5" s="24"/>
      <c r="F5" s="17"/>
      <c r="G5" s="18"/>
      <c r="H5" s="17"/>
      <c r="I5" s="18"/>
      <c r="J5" s="19"/>
      <c r="K5" s="19"/>
    </row>
    <row r="6" spans="1:11" s="16" customFormat="1">
      <c r="A6" s="24"/>
      <c r="B6" s="162"/>
      <c r="C6" s="22"/>
      <c r="D6" s="26"/>
      <c r="E6" s="24"/>
      <c r="F6" s="17"/>
      <c r="G6" s="18"/>
      <c r="H6" s="17"/>
      <c r="I6" s="18"/>
      <c r="J6" s="19"/>
      <c r="K6" s="19"/>
    </row>
    <row r="7" spans="1:11" s="16" customFormat="1">
      <c r="A7" s="22" t="s">
        <v>198</v>
      </c>
      <c r="B7" s="162"/>
      <c r="D7" s="26"/>
      <c r="E7" s="24"/>
      <c r="F7" s="17"/>
      <c r="G7" s="18"/>
      <c r="H7" s="17"/>
      <c r="I7" s="18"/>
      <c r="J7" s="19"/>
      <c r="K7" s="19"/>
    </row>
    <row r="8" spans="1:11" s="16" customFormat="1" ht="13.5" thickBot="1">
      <c r="A8" s="24"/>
      <c r="B8" s="162"/>
      <c r="D8" s="26"/>
      <c r="E8" s="24"/>
      <c r="F8" s="17"/>
      <c r="G8" s="18"/>
      <c r="H8" s="17"/>
      <c r="I8" s="18"/>
      <c r="J8" s="19"/>
      <c r="K8" s="19"/>
    </row>
    <row r="9" spans="1:11" ht="39" thickBot="1">
      <c r="A9" s="95" t="s">
        <v>5</v>
      </c>
      <c r="B9" s="95" t="s">
        <v>6</v>
      </c>
      <c r="C9" s="95" t="s">
        <v>7</v>
      </c>
      <c r="D9" s="439" t="s">
        <v>8</v>
      </c>
      <c r="E9" s="95" t="s">
        <v>9</v>
      </c>
      <c r="F9" s="438" t="s">
        <v>10</v>
      </c>
      <c r="G9" s="440" t="s">
        <v>11</v>
      </c>
      <c r="H9" s="441" t="s">
        <v>12</v>
      </c>
      <c r="I9" s="440" t="s">
        <v>13</v>
      </c>
      <c r="J9" s="442" t="s">
        <v>14</v>
      </c>
      <c r="K9" s="443" t="s">
        <v>15</v>
      </c>
    </row>
    <row r="10" spans="1:11" ht="12.75" customHeight="1" thickBot="1">
      <c r="A10" s="471" t="s">
        <v>399</v>
      </c>
      <c r="B10" s="471"/>
      <c r="C10" s="471"/>
      <c r="D10" s="471"/>
      <c r="E10" s="148"/>
      <c r="F10" s="149"/>
      <c r="G10" s="150"/>
      <c r="H10" s="149"/>
      <c r="I10" s="150"/>
      <c r="J10" s="151"/>
      <c r="K10" s="152"/>
    </row>
    <row r="11" spans="1:11" ht="48.75">
      <c r="A11" s="45" t="s">
        <v>199</v>
      </c>
      <c r="B11" s="77" t="s">
        <v>200</v>
      </c>
      <c r="C11" s="58" t="s">
        <v>19</v>
      </c>
      <c r="D11" s="404">
        <v>7700</v>
      </c>
      <c r="E11" s="101"/>
      <c r="F11" s="122"/>
      <c r="G11" s="123"/>
      <c r="H11" s="122">
        <v>22</v>
      </c>
      <c r="I11" s="123">
        <f>G11+(G11*H11/100)</f>
        <v>0</v>
      </c>
      <c r="J11" s="36">
        <f>D11*G11</f>
        <v>0</v>
      </c>
      <c r="K11" s="36">
        <f>D11*I11</f>
        <v>0</v>
      </c>
    </row>
    <row r="12" spans="1:11" ht="72">
      <c r="A12" s="45" t="s">
        <v>201</v>
      </c>
      <c r="B12" s="77" t="s">
        <v>202</v>
      </c>
      <c r="C12" s="58" t="s">
        <v>19</v>
      </c>
      <c r="D12" s="60">
        <v>1200</v>
      </c>
      <c r="E12" s="45"/>
      <c r="F12" s="55"/>
      <c r="G12" s="56"/>
      <c r="H12" s="55">
        <v>22</v>
      </c>
      <c r="I12" s="56">
        <f>G12+(G12*H12/100)</f>
        <v>0</v>
      </c>
      <c r="J12" s="36">
        <f>D12*G12</f>
        <v>0</v>
      </c>
      <c r="K12" s="36">
        <f>D12*I12</f>
        <v>0</v>
      </c>
    </row>
    <row r="13" spans="1:11" s="44" customFormat="1">
      <c r="A13" s="110" t="s">
        <v>322</v>
      </c>
      <c r="B13" s="111"/>
      <c r="C13" s="112"/>
      <c r="D13" s="113"/>
      <c r="E13" s="114"/>
      <c r="F13" s="115"/>
      <c r="G13" s="116"/>
      <c r="H13" s="115"/>
      <c r="I13" s="116"/>
      <c r="J13" s="117">
        <f>SUM(J11:J12)</f>
        <v>0</v>
      </c>
      <c r="K13" s="118">
        <f>SUM(K11:K12)</f>
        <v>0</v>
      </c>
    </row>
    <row r="14" spans="1:11" s="89" customFormat="1">
      <c r="A14" s="85"/>
      <c r="B14" s="131"/>
      <c r="D14" s="91"/>
      <c r="E14" s="92"/>
      <c r="F14" s="86"/>
      <c r="G14" s="87"/>
      <c r="H14" s="86"/>
      <c r="I14" s="87"/>
      <c r="J14" s="88"/>
      <c r="K14" s="88"/>
    </row>
    <row r="15" spans="1:11" ht="12.75" customHeight="1">
      <c r="A15" s="472" t="s">
        <v>400</v>
      </c>
      <c r="B15" s="472"/>
      <c r="C15" s="472"/>
      <c r="D15" s="472"/>
      <c r="E15" s="97"/>
      <c r="F15" s="98"/>
      <c r="G15" s="119"/>
      <c r="H15" s="98"/>
      <c r="I15" s="119"/>
      <c r="J15" s="99"/>
      <c r="K15" s="100"/>
    </row>
    <row r="16" spans="1:11" ht="60">
      <c r="A16" s="163" t="s">
        <v>203</v>
      </c>
      <c r="B16" s="138" t="s">
        <v>204</v>
      </c>
      <c r="C16" s="145" t="s">
        <v>19</v>
      </c>
      <c r="D16" s="140">
        <v>9350</v>
      </c>
      <c r="E16" s="141"/>
      <c r="F16" s="142"/>
      <c r="G16" s="143"/>
      <c r="H16" s="142">
        <v>9.5</v>
      </c>
      <c r="I16" s="143">
        <f>G16+(G16*H16/100)</f>
        <v>0</v>
      </c>
      <c r="J16" s="144">
        <f>D16*G16</f>
        <v>0</v>
      </c>
      <c r="K16" s="144">
        <f>D16*I16</f>
        <v>0</v>
      </c>
    </row>
    <row r="17" spans="1:11" ht="60">
      <c r="A17" s="58" t="s">
        <v>205</v>
      </c>
      <c r="B17" s="77" t="s">
        <v>206</v>
      </c>
      <c r="C17" s="58" t="s">
        <v>19</v>
      </c>
      <c r="D17" s="60">
        <v>2000</v>
      </c>
      <c r="E17" s="33"/>
      <c r="F17" s="46"/>
      <c r="G17" s="47"/>
      <c r="H17" s="46">
        <v>9.5</v>
      </c>
      <c r="I17" s="143">
        <f>G17+(G17*H17/100)</f>
        <v>0</v>
      </c>
      <c r="J17" s="144">
        <f>D17*G17</f>
        <v>0</v>
      </c>
      <c r="K17" s="144">
        <f>D17*I17</f>
        <v>0</v>
      </c>
    </row>
    <row r="18" spans="1:11" s="44" customFormat="1">
      <c r="A18" s="110" t="s">
        <v>323</v>
      </c>
      <c r="B18" s="111"/>
      <c r="C18" s="112"/>
      <c r="D18" s="113"/>
      <c r="E18" s="114"/>
      <c r="F18" s="115"/>
      <c r="G18" s="116"/>
      <c r="H18" s="115"/>
      <c r="I18" s="116"/>
      <c r="J18" s="117">
        <f>SUM(J16:J17)</f>
        <v>0</v>
      </c>
      <c r="K18" s="118">
        <f>SUM(K16:K17)</f>
        <v>0</v>
      </c>
    </row>
    <row r="19" spans="1:11" s="44" customFormat="1">
      <c r="A19" s="110"/>
      <c r="B19" s="111"/>
      <c r="C19" s="112"/>
      <c r="D19" s="113"/>
      <c r="E19" s="114"/>
      <c r="F19" s="115"/>
      <c r="G19" s="116"/>
      <c r="H19" s="115"/>
      <c r="I19" s="116"/>
      <c r="J19" s="117"/>
      <c r="K19" s="118"/>
    </row>
    <row r="20" spans="1:11" ht="12.75" customHeight="1">
      <c r="A20" s="472" t="s">
        <v>401</v>
      </c>
      <c r="B20" s="472"/>
      <c r="C20" s="472"/>
      <c r="D20" s="472"/>
      <c r="E20" s="97"/>
      <c r="F20" s="98"/>
      <c r="G20" s="119"/>
      <c r="H20" s="98"/>
      <c r="I20" s="119"/>
      <c r="J20" s="99"/>
      <c r="K20" s="100"/>
    </row>
    <row r="21" spans="1:11" ht="36">
      <c r="A21" s="163" t="s">
        <v>326</v>
      </c>
      <c r="B21" s="164" t="s">
        <v>207</v>
      </c>
      <c r="C21" s="163" t="s">
        <v>19</v>
      </c>
      <c r="D21" s="165">
        <v>1300</v>
      </c>
      <c r="E21" s="166"/>
      <c r="F21" s="142"/>
      <c r="G21" s="143"/>
      <c r="H21" s="142">
        <v>22</v>
      </c>
      <c r="I21" s="143">
        <f>G21+(G21*H21/100)</f>
        <v>0</v>
      </c>
      <c r="J21" s="144">
        <f>D21*G21</f>
        <v>0</v>
      </c>
      <c r="K21" s="144">
        <f>D21*I21</f>
        <v>0</v>
      </c>
    </row>
    <row r="22" spans="1:11" s="44" customFormat="1" ht="13.5" thickBot="1">
      <c r="A22" s="110" t="s">
        <v>324</v>
      </c>
      <c r="B22" s="111"/>
      <c r="C22" s="112"/>
      <c r="D22" s="113"/>
      <c r="E22" s="114"/>
      <c r="F22" s="115"/>
      <c r="G22" s="116"/>
      <c r="H22" s="115"/>
      <c r="I22" s="116"/>
      <c r="J22" s="117">
        <f>SUM(J21)</f>
        <v>0</v>
      </c>
      <c r="K22" s="118">
        <f>SUM(K21)</f>
        <v>0</v>
      </c>
    </row>
    <row r="23" spans="1:11" s="44" customFormat="1" ht="13.5" thickBot="1">
      <c r="A23" s="359"/>
      <c r="B23" s="360"/>
      <c r="C23" s="361"/>
      <c r="D23" s="362"/>
      <c r="E23" s="363"/>
      <c r="F23" s="364"/>
      <c r="G23" s="365"/>
      <c r="H23" s="364"/>
      <c r="I23" s="365"/>
      <c r="J23" s="366"/>
      <c r="K23" s="367"/>
    </row>
    <row r="24" spans="1:11" ht="12.75" customHeight="1" thickBot="1">
      <c r="A24" s="462" t="s">
        <v>325</v>
      </c>
      <c r="B24" s="473"/>
      <c r="C24" s="473"/>
      <c r="D24" s="473"/>
      <c r="E24" s="296"/>
      <c r="F24" s="297"/>
      <c r="G24" s="298"/>
      <c r="H24" s="297"/>
      <c r="I24" s="298"/>
      <c r="J24" s="299"/>
      <c r="K24" s="300"/>
    </row>
    <row r="25" spans="1:11" ht="57.75">
      <c r="A25" s="289" t="s">
        <v>328</v>
      </c>
      <c r="B25" s="405" t="s">
        <v>208</v>
      </c>
      <c r="C25" s="340" t="s">
        <v>19</v>
      </c>
      <c r="D25" s="401">
        <v>1000</v>
      </c>
      <c r="E25" s="293"/>
      <c r="F25" s="295"/>
      <c r="G25" s="318"/>
      <c r="H25" s="295">
        <v>22</v>
      </c>
      <c r="I25" s="318">
        <f>G25+(G25*H25/100)</f>
        <v>0</v>
      </c>
      <c r="J25" s="294">
        <f>D25*G25</f>
        <v>0</v>
      </c>
      <c r="K25" s="294">
        <f>D25*I25</f>
        <v>0</v>
      </c>
    </row>
    <row r="26" spans="1:11" ht="62.1" customHeight="1" thickBot="1">
      <c r="A26" s="265" t="s">
        <v>329</v>
      </c>
      <c r="B26" s="406" t="s">
        <v>209</v>
      </c>
      <c r="C26" s="368" t="s">
        <v>19</v>
      </c>
      <c r="D26" s="407">
        <v>1000</v>
      </c>
      <c r="E26" s="369"/>
      <c r="F26" s="270"/>
      <c r="G26" s="271"/>
      <c r="H26" s="270">
        <v>22</v>
      </c>
      <c r="I26" s="271">
        <f>G26+(G26*H26/100)</f>
        <v>0</v>
      </c>
      <c r="J26" s="272">
        <f>D26*G26</f>
        <v>0</v>
      </c>
      <c r="K26" s="272">
        <f>D26*I26</f>
        <v>0</v>
      </c>
    </row>
    <row r="27" spans="1:11" s="44" customFormat="1" ht="15.75" thickBot="1">
      <c r="A27" s="370" t="s">
        <v>327</v>
      </c>
      <c r="B27" s="408"/>
      <c r="C27" s="276"/>
      <c r="D27" s="356"/>
      <c r="E27" s="357"/>
      <c r="F27" s="277"/>
      <c r="G27" s="278"/>
      <c r="H27" s="277"/>
      <c r="I27" s="278"/>
      <c r="J27" s="279">
        <f>SUM(J25:J26)</f>
        <v>0</v>
      </c>
      <c r="K27" s="280">
        <f>SUM(K25:K26)</f>
        <v>0</v>
      </c>
    </row>
    <row r="28" spans="1:11" ht="13.5" thickBot="1">
      <c r="A28" s="145"/>
      <c r="B28" s="138"/>
      <c r="C28" s="145"/>
      <c r="D28" s="140"/>
      <c r="E28" s="141"/>
      <c r="F28" s="142"/>
      <c r="G28" s="143"/>
      <c r="H28" s="142"/>
      <c r="I28" s="143"/>
      <c r="J28" s="144"/>
      <c r="K28" s="144"/>
    </row>
    <row r="29" spans="1:11" ht="12.75" customHeight="1">
      <c r="A29" s="464" t="s">
        <v>402</v>
      </c>
      <c r="B29" s="464"/>
      <c r="C29" s="464"/>
      <c r="D29" s="464"/>
      <c r="E29" s="97"/>
      <c r="F29" s="98"/>
      <c r="G29" s="119"/>
      <c r="H29" s="98"/>
      <c r="I29" s="119"/>
      <c r="J29" s="99"/>
      <c r="K29" s="100"/>
    </row>
    <row r="30" spans="1:11" ht="60">
      <c r="A30" s="120" t="s">
        <v>210</v>
      </c>
      <c r="B30" s="102" t="s">
        <v>211</v>
      </c>
      <c r="C30" s="120" t="s">
        <v>212</v>
      </c>
      <c r="D30" s="104">
        <v>15000</v>
      </c>
      <c r="E30" s="101"/>
      <c r="F30" s="106"/>
      <c r="G30" s="107"/>
      <c r="H30" s="106">
        <v>9.5</v>
      </c>
      <c r="I30" s="107">
        <f>G30+(G30*H30/100)</f>
        <v>0</v>
      </c>
      <c r="J30" s="108">
        <f>D30*G30</f>
        <v>0</v>
      </c>
      <c r="K30" s="108">
        <f>D30*I30</f>
        <v>0</v>
      </c>
    </row>
    <row r="31" spans="1:11" s="44" customFormat="1">
      <c r="A31" s="110" t="s">
        <v>330</v>
      </c>
      <c r="B31" s="111"/>
      <c r="C31" s="112"/>
      <c r="D31" s="113"/>
      <c r="E31" s="114"/>
      <c r="F31" s="115"/>
      <c r="G31" s="116"/>
      <c r="H31" s="115"/>
      <c r="I31" s="116"/>
      <c r="J31" s="117">
        <f>SUM(J30)</f>
        <v>0</v>
      </c>
      <c r="K31" s="118">
        <f>SUM(K30)</f>
        <v>0</v>
      </c>
    </row>
    <row r="32" spans="1:11">
      <c r="A32" s="89"/>
      <c r="B32" s="89"/>
      <c r="C32" s="89"/>
      <c r="D32" s="91"/>
      <c r="E32" s="92"/>
      <c r="F32" s="86"/>
      <c r="G32" s="87"/>
      <c r="H32" s="86"/>
      <c r="I32" s="87"/>
      <c r="J32" s="88"/>
      <c r="K32" s="88"/>
    </row>
    <row r="33" spans="1:12" ht="12.75" customHeight="1">
      <c r="A33" s="464" t="s">
        <v>403</v>
      </c>
      <c r="B33" s="464"/>
      <c r="C33" s="464"/>
      <c r="D33" s="464"/>
      <c r="E33" s="97"/>
      <c r="F33" s="98"/>
      <c r="G33" s="119"/>
      <c r="H33" s="98"/>
      <c r="I33" s="119"/>
      <c r="J33" s="99"/>
      <c r="K33" s="100"/>
    </row>
    <row r="34" spans="1:12" ht="156">
      <c r="A34" s="120"/>
      <c r="B34" s="102" t="s">
        <v>213</v>
      </c>
      <c r="C34" s="120"/>
      <c r="D34" s="104"/>
      <c r="E34" s="101"/>
      <c r="F34" s="106"/>
      <c r="G34" s="107"/>
      <c r="H34" s="106"/>
      <c r="I34" s="107"/>
      <c r="J34" s="108"/>
      <c r="K34" s="108"/>
      <c r="L34" s="89"/>
    </row>
    <row r="35" spans="1:12" ht="24">
      <c r="A35" s="58" t="s">
        <v>214</v>
      </c>
      <c r="B35" s="77" t="s">
        <v>215</v>
      </c>
      <c r="C35" s="58" t="s">
        <v>19</v>
      </c>
      <c r="D35" s="60">
        <v>100</v>
      </c>
      <c r="E35" s="45"/>
      <c r="F35" s="55"/>
      <c r="G35" s="56"/>
      <c r="H35" s="55">
        <v>9.5</v>
      </c>
      <c r="I35" s="56">
        <f>G35+(G35*H35/100)</f>
        <v>0</v>
      </c>
      <c r="J35" s="36">
        <f>D35*G35</f>
        <v>0</v>
      </c>
      <c r="K35" s="36">
        <f>D35*I35</f>
        <v>0</v>
      </c>
      <c r="L35" s="89"/>
    </row>
    <row r="36" spans="1:12" ht="24">
      <c r="A36" s="58" t="s">
        <v>216</v>
      </c>
      <c r="B36" s="77" t="s">
        <v>217</v>
      </c>
      <c r="C36" s="58" t="s">
        <v>19</v>
      </c>
      <c r="D36" s="60">
        <v>2640</v>
      </c>
      <c r="E36" s="45"/>
      <c r="F36" s="55"/>
      <c r="G36" s="56"/>
      <c r="H36" s="55">
        <v>9.5</v>
      </c>
      <c r="I36" s="56">
        <f>G36+(G36*H36/100)</f>
        <v>0</v>
      </c>
      <c r="J36" s="36">
        <f>D36*G36</f>
        <v>0</v>
      </c>
      <c r="K36" s="36">
        <f>D36*I36</f>
        <v>0</v>
      </c>
      <c r="L36" s="89"/>
    </row>
    <row r="37" spans="1:12" ht="12.95" customHeight="1">
      <c r="A37" s="58" t="s">
        <v>218</v>
      </c>
      <c r="B37" s="77" t="s">
        <v>219</v>
      </c>
      <c r="C37" s="58" t="s">
        <v>19</v>
      </c>
      <c r="D37" s="60">
        <v>33500</v>
      </c>
      <c r="E37" s="45"/>
      <c r="F37" s="55"/>
      <c r="G37" s="56"/>
      <c r="H37" s="55">
        <v>9.5</v>
      </c>
      <c r="I37" s="56">
        <f>G37+(G37*H37/100)</f>
        <v>0</v>
      </c>
      <c r="J37" s="36">
        <f>D37*G37</f>
        <v>0</v>
      </c>
      <c r="K37" s="36">
        <f>D37*I37</f>
        <v>0</v>
      </c>
      <c r="L37" s="89"/>
    </row>
    <row r="38" spans="1:12" ht="168">
      <c r="A38" s="58"/>
      <c r="B38" s="77" t="s">
        <v>220</v>
      </c>
      <c r="C38" s="58"/>
      <c r="D38" s="60"/>
      <c r="E38" s="45"/>
      <c r="F38" s="55"/>
      <c r="G38" s="56"/>
      <c r="H38" s="55"/>
      <c r="I38" s="56"/>
      <c r="J38" s="36"/>
      <c r="K38" s="36"/>
      <c r="L38" s="89"/>
    </row>
    <row r="39" spans="1:12">
      <c r="A39" s="58" t="s">
        <v>221</v>
      </c>
      <c r="B39" s="58"/>
      <c r="C39" s="58" t="s">
        <v>19</v>
      </c>
      <c r="D39" s="60">
        <v>25000</v>
      </c>
      <c r="E39" s="45"/>
      <c r="F39" s="55"/>
      <c r="G39" s="56"/>
      <c r="H39" s="55">
        <v>9.5</v>
      </c>
      <c r="I39" s="56">
        <f>G39+(G39*H39/100)</f>
        <v>0</v>
      </c>
      <c r="J39" s="36">
        <f>D39*G39</f>
        <v>0</v>
      </c>
      <c r="K39" s="36">
        <f>D39*I39</f>
        <v>0</v>
      </c>
      <c r="L39" s="89"/>
    </row>
    <row r="40" spans="1:12" ht="96">
      <c r="A40" s="58" t="s">
        <v>222</v>
      </c>
      <c r="B40" s="77" t="s">
        <v>223</v>
      </c>
      <c r="C40" s="58"/>
      <c r="D40" s="60">
        <v>180</v>
      </c>
      <c r="E40" s="45"/>
      <c r="F40" s="55"/>
      <c r="G40" s="56"/>
      <c r="H40" s="55"/>
      <c r="I40" s="56"/>
      <c r="J40" s="36"/>
      <c r="K40" s="36"/>
      <c r="L40" s="89"/>
    </row>
    <row r="41" spans="1:12" ht="15">
      <c r="A41" s="58" t="s">
        <v>224</v>
      </c>
      <c r="B41" s="59"/>
      <c r="C41" s="58" t="s">
        <v>19</v>
      </c>
      <c r="D41" s="60">
        <v>180</v>
      </c>
      <c r="E41"/>
      <c r="F41" s="46"/>
      <c r="G41" s="47"/>
      <c r="H41" s="46">
        <v>9.5</v>
      </c>
      <c r="I41" s="47">
        <f>G41+(G41*H41/100)</f>
        <v>0</v>
      </c>
      <c r="J41" s="36">
        <f>D41*G41</f>
        <v>0</v>
      </c>
      <c r="K41" s="36">
        <f>D41*I41</f>
        <v>0</v>
      </c>
      <c r="L41" s="89"/>
    </row>
    <row r="42" spans="1:12" s="44" customFormat="1">
      <c r="A42" s="110" t="s">
        <v>331</v>
      </c>
      <c r="B42" s="111"/>
      <c r="C42" s="112"/>
      <c r="D42" s="113"/>
      <c r="E42" s="114"/>
      <c r="F42" s="115"/>
      <c r="G42" s="116"/>
      <c r="H42" s="115"/>
      <c r="I42" s="116"/>
      <c r="J42" s="117">
        <f>SUM(J35:J37,J39,J41:J41)</f>
        <v>0</v>
      </c>
      <c r="K42" s="118">
        <f>SUM(K35:K37,K39,K41:K41)</f>
        <v>0</v>
      </c>
    </row>
    <row r="43" spans="1:12">
      <c r="A43" s="89"/>
      <c r="B43" s="89"/>
      <c r="C43" s="89"/>
      <c r="D43" s="91"/>
      <c r="E43" s="92"/>
      <c r="F43" s="86"/>
      <c r="G43" s="87"/>
      <c r="H43" s="86"/>
      <c r="I43" s="87"/>
      <c r="J43" s="88"/>
      <c r="K43" s="88"/>
      <c r="L43" s="89"/>
    </row>
    <row r="44" spans="1:12" ht="12.75" customHeight="1">
      <c r="A44" s="464" t="s">
        <v>404</v>
      </c>
      <c r="B44" s="464"/>
      <c r="C44" s="464"/>
      <c r="D44" s="464"/>
      <c r="E44" s="97"/>
      <c r="F44" s="98"/>
      <c r="G44" s="119"/>
      <c r="H44" s="98"/>
      <c r="I44" s="119"/>
      <c r="J44" s="99"/>
      <c r="K44" s="100"/>
    </row>
    <row r="45" spans="1:12" s="54" customFormat="1" ht="96">
      <c r="A45" s="132"/>
      <c r="B45" s="133" t="s">
        <v>225</v>
      </c>
      <c r="C45" s="132"/>
      <c r="D45" s="134"/>
      <c r="E45" s="132"/>
      <c r="F45" s="135"/>
      <c r="G45" s="136"/>
      <c r="H45" s="135"/>
      <c r="I45" s="136"/>
      <c r="J45" s="137"/>
      <c r="K45" s="137"/>
    </row>
    <row r="46" spans="1:12" ht="15">
      <c r="A46" s="58" t="s">
        <v>226</v>
      </c>
      <c r="B46" s="58"/>
      <c r="C46" s="58" t="s">
        <v>19</v>
      </c>
      <c r="D46" s="447">
        <v>2000</v>
      </c>
      <c r="E46" s="448"/>
      <c r="F46" s="46"/>
      <c r="G46" s="47"/>
      <c r="H46" s="46">
        <v>9.5</v>
      </c>
      <c r="I46" s="47">
        <f>G46+(G46*H46/100)</f>
        <v>0</v>
      </c>
      <c r="J46" s="36">
        <f>D46*G46</f>
        <v>0</v>
      </c>
      <c r="K46" s="36">
        <f>D46*I46</f>
        <v>0</v>
      </c>
      <c r="L46" s="89"/>
    </row>
    <row r="47" spans="1:12" ht="15">
      <c r="A47" s="58" t="s">
        <v>227</v>
      </c>
      <c r="B47" s="58"/>
      <c r="C47" s="58" t="s">
        <v>19</v>
      </c>
      <c r="D47" s="447">
        <v>18200</v>
      </c>
      <c r="E47" s="448"/>
      <c r="F47" s="46"/>
      <c r="G47" s="47"/>
      <c r="H47" s="46">
        <v>9.5</v>
      </c>
      <c r="I47" s="47">
        <f>G47+(G47*H47/100)</f>
        <v>0</v>
      </c>
      <c r="J47" s="36">
        <f>D47*G47</f>
        <v>0</v>
      </c>
      <c r="K47" s="36">
        <f>D47*I47</f>
        <v>0</v>
      </c>
      <c r="L47" s="89"/>
    </row>
    <row r="48" spans="1:12">
      <c r="A48" s="89"/>
      <c r="B48" s="89"/>
      <c r="C48" s="89"/>
      <c r="D48" s="91"/>
      <c r="E48" s="92"/>
      <c r="F48" s="86"/>
      <c r="G48" s="87"/>
      <c r="H48" s="86"/>
      <c r="I48" s="87"/>
      <c r="J48" s="88"/>
      <c r="K48" s="88"/>
      <c r="L48" s="89"/>
    </row>
    <row r="49" spans="1:12" s="44" customFormat="1">
      <c r="A49" s="110" t="s">
        <v>332</v>
      </c>
      <c r="B49" s="111"/>
      <c r="C49" s="112"/>
      <c r="D49" s="113"/>
      <c r="E49" s="114"/>
      <c r="F49" s="115"/>
      <c r="G49" s="116"/>
      <c r="H49" s="115"/>
      <c r="I49" s="116"/>
      <c r="J49" s="117">
        <f>SUM(J46:J47)</f>
        <v>0</v>
      </c>
      <c r="K49" s="118">
        <f>SUM(K46:K47)</f>
        <v>0</v>
      </c>
    </row>
    <row r="50" spans="1:12">
      <c r="A50" s="89"/>
      <c r="B50" s="89"/>
      <c r="C50" s="89"/>
      <c r="D50" s="91"/>
      <c r="E50" s="92"/>
      <c r="F50" s="86"/>
      <c r="G50" s="87"/>
      <c r="H50" s="86"/>
      <c r="I50" s="87"/>
      <c r="J50" s="88"/>
      <c r="K50" s="88"/>
      <c r="L50" s="89"/>
    </row>
    <row r="51" spans="1:12" ht="12.75" customHeight="1">
      <c r="A51" s="464" t="s">
        <v>405</v>
      </c>
      <c r="B51" s="464"/>
      <c r="C51" s="464"/>
      <c r="D51" s="464"/>
      <c r="E51" s="97"/>
      <c r="F51" s="98"/>
      <c r="G51" s="119"/>
      <c r="H51" s="98"/>
      <c r="I51" s="119"/>
      <c r="J51" s="99"/>
      <c r="K51" s="100"/>
    </row>
    <row r="52" spans="1:12" s="54" customFormat="1" ht="96">
      <c r="A52" s="132"/>
      <c r="B52" s="133" t="s">
        <v>225</v>
      </c>
      <c r="C52" s="132"/>
      <c r="D52" s="134"/>
      <c r="E52" s="132"/>
      <c r="F52" s="135"/>
      <c r="G52" s="136"/>
      <c r="H52" s="135"/>
      <c r="I52" s="136"/>
      <c r="J52" s="137"/>
      <c r="K52" s="137"/>
    </row>
    <row r="53" spans="1:12">
      <c r="A53" s="58" t="s">
        <v>228</v>
      </c>
      <c r="B53" s="58"/>
      <c r="C53" s="58" t="s">
        <v>19</v>
      </c>
      <c r="D53" s="60">
        <v>4400</v>
      </c>
      <c r="E53" s="33"/>
      <c r="F53" s="46"/>
      <c r="G53" s="47"/>
      <c r="H53" s="55">
        <v>9.5</v>
      </c>
      <c r="I53" s="47">
        <f>G53+(G53*H53/100)</f>
        <v>0</v>
      </c>
      <c r="J53" s="36">
        <f>D53*G53</f>
        <v>0</v>
      </c>
      <c r="K53" s="36">
        <f>D53*I53</f>
        <v>0</v>
      </c>
      <c r="L53" s="89"/>
    </row>
    <row r="54" spans="1:12">
      <c r="A54" s="58" t="s">
        <v>229</v>
      </c>
      <c r="B54" s="58"/>
      <c r="C54" s="58" t="s">
        <v>19</v>
      </c>
      <c r="D54" s="60">
        <v>700</v>
      </c>
      <c r="E54" s="33"/>
      <c r="F54" s="46"/>
      <c r="G54" s="47"/>
      <c r="H54" s="55">
        <v>9.5</v>
      </c>
      <c r="I54" s="47">
        <f>G54+(G54*H54/100)</f>
        <v>0</v>
      </c>
      <c r="J54" s="36">
        <f>D54*G54</f>
        <v>0</v>
      </c>
      <c r="K54" s="36">
        <f>D54*I54</f>
        <v>0</v>
      </c>
      <c r="L54" s="89"/>
    </row>
    <row r="55" spans="1:12">
      <c r="A55" s="58" t="s">
        <v>230</v>
      </c>
      <c r="B55" s="58"/>
      <c r="C55" s="58" t="s">
        <v>19</v>
      </c>
      <c r="D55" s="60">
        <v>2300</v>
      </c>
      <c r="E55" s="33"/>
      <c r="F55" s="46"/>
      <c r="G55" s="47"/>
      <c r="H55" s="55">
        <v>9.5</v>
      </c>
      <c r="I55" s="47">
        <f>G55+(G55*H55/100)</f>
        <v>0</v>
      </c>
      <c r="J55" s="36">
        <f>D55*G55</f>
        <v>0</v>
      </c>
      <c r="K55" s="36">
        <f>D55*I55</f>
        <v>0</v>
      </c>
      <c r="L55" s="89"/>
    </row>
    <row r="56" spans="1:12">
      <c r="A56" s="58" t="s">
        <v>231</v>
      </c>
      <c r="B56" s="58"/>
      <c r="C56" s="58" t="s">
        <v>19</v>
      </c>
      <c r="D56" s="60">
        <v>1300</v>
      </c>
      <c r="E56" s="33"/>
      <c r="F56" s="46"/>
      <c r="G56" s="47"/>
      <c r="H56" s="55">
        <v>9.5</v>
      </c>
      <c r="I56" s="47">
        <f>G56+(G56*H56/100)</f>
        <v>0</v>
      </c>
      <c r="J56" s="36">
        <f>D56*G56</f>
        <v>0</v>
      </c>
      <c r="K56" s="36">
        <f>D56*I56</f>
        <v>0</v>
      </c>
      <c r="L56" s="89"/>
    </row>
    <row r="57" spans="1:12">
      <c r="A57" s="58" t="s">
        <v>232</v>
      </c>
      <c r="B57" s="58"/>
      <c r="C57" s="58" t="s">
        <v>19</v>
      </c>
      <c r="D57" s="60">
        <v>1200</v>
      </c>
      <c r="E57" s="33"/>
      <c r="F57" s="46"/>
      <c r="G57" s="47"/>
      <c r="H57" s="55">
        <v>9.5</v>
      </c>
      <c r="I57" s="47">
        <f>G57+(G57*H57/100)</f>
        <v>0</v>
      </c>
      <c r="J57" s="36">
        <f>D57*G57</f>
        <v>0</v>
      </c>
      <c r="K57" s="36">
        <f>D57*I57</f>
        <v>0</v>
      </c>
      <c r="L57" s="89"/>
    </row>
    <row r="58" spans="1:12">
      <c r="A58" s="89"/>
      <c r="B58" s="89"/>
      <c r="C58" s="89"/>
      <c r="D58" s="91"/>
      <c r="E58" s="92"/>
      <c r="F58" s="86"/>
      <c r="G58" s="87"/>
      <c r="H58" s="86"/>
      <c r="I58" s="87"/>
      <c r="J58" s="88"/>
      <c r="K58" s="88"/>
      <c r="L58" s="89"/>
    </row>
    <row r="59" spans="1:12" s="44" customFormat="1">
      <c r="A59" s="110" t="s">
        <v>333</v>
      </c>
      <c r="B59" s="111"/>
      <c r="C59" s="112"/>
      <c r="D59" s="113"/>
      <c r="E59" s="114"/>
      <c r="F59" s="115"/>
      <c r="G59" s="116"/>
      <c r="H59" s="115"/>
      <c r="I59" s="116"/>
      <c r="J59" s="117">
        <f>SUM(J53:J57)</f>
        <v>0</v>
      </c>
      <c r="K59" s="118">
        <f>SUM(K53:K57)</f>
        <v>0</v>
      </c>
    </row>
    <row r="60" spans="1:12">
      <c r="A60" s="89"/>
      <c r="B60" s="89"/>
      <c r="C60" s="89"/>
      <c r="D60" s="91"/>
      <c r="E60" s="92"/>
      <c r="F60" s="86"/>
      <c r="G60" s="87"/>
      <c r="H60" s="86"/>
      <c r="I60" s="87"/>
      <c r="J60" s="88"/>
      <c r="K60" s="88"/>
      <c r="L60" s="89"/>
    </row>
    <row r="61" spans="1:12" ht="12.75" customHeight="1">
      <c r="A61" s="464" t="s">
        <v>406</v>
      </c>
      <c r="B61" s="464"/>
      <c r="C61" s="464"/>
      <c r="D61" s="464"/>
      <c r="E61" s="97"/>
      <c r="F61" s="98"/>
      <c r="G61" s="119"/>
      <c r="H61" s="98"/>
      <c r="I61" s="119"/>
      <c r="J61" s="99"/>
      <c r="K61" s="100"/>
    </row>
    <row r="62" spans="1:12" s="54" customFormat="1" ht="36">
      <c r="A62" s="132"/>
      <c r="B62" s="133" t="s">
        <v>233</v>
      </c>
      <c r="C62" s="132"/>
      <c r="D62" s="134"/>
      <c r="E62" s="132"/>
      <c r="F62" s="135"/>
      <c r="G62" s="136"/>
      <c r="H62" s="135"/>
      <c r="I62" s="136"/>
      <c r="J62" s="137"/>
      <c r="K62" s="137"/>
    </row>
    <row r="63" spans="1:12">
      <c r="A63" s="58" t="s">
        <v>234</v>
      </c>
      <c r="B63" s="77" t="s">
        <v>235</v>
      </c>
      <c r="C63" s="58" t="s">
        <v>19</v>
      </c>
      <c r="D63" s="60">
        <v>9220</v>
      </c>
      <c r="E63" s="45"/>
      <c r="F63" s="55"/>
      <c r="G63" s="56"/>
      <c r="H63" s="55">
        <v>22</v>
      </c>
      <c r="I63" s="56">
        <f>G63+(G63*H63/100)</f>
        <v>0</v>
      </c>
      <c r="J63" s="36">
        <f>D63*G63</f>
        <v>0</v>
      </c>
      <c r="K63" s="36">
        <f>D63*I63</f>
        <v>0</v>
      </c>
      <c r="L63" s="89"/>
    </row>
    <row r="64" spans="1:12">
      <c r="A64" s="58" t="s">
        <v>236</v>
      </c>
      <c r="B64" s="77" t="s">
        <v>237</v>
      </c>
      <c r="C64" s="58" t="s">
        <v>19</v>
      </c>
      <c r="D64" s="60">
        <v>126310</v>
      </c>
      <c r="E64" s="45"/>
      <c r="F64" s="55"/>
      <c r="G64" s="56"/>
      <c r="H64" s="55">
        <v>22</v>
      </c>
      <c r="I64" s="56">
        <f>G64+(G64*H64/100)</f>
        <v>0</v>
      </c>
      <c r="J64" s="36">
        <f>D64*G64</f>
        <v>0</v>
      </c>
      <c r="K64" s="36">
        <f>D64*I64</f>
        <v>0</v>
      </c>
      <c r="L64" s="89"/>
    </row>
    <row r="65" spans="1:12" s="44" customFormat="1">
      <c r="A65" s="110" t="s">
        <v>334</v>
      </c>
      <c r="B65" s="111"/>
      <c r="C65" s="112"/>
      <c r="D65" s="113"/>
      <c r="E65" s="114"/>
      <c r="F65" s="115"/>
      <c r="G65" s="116"/>
      <c r="H65" s="115"/>
      <c r="I65" s="116"/>
      <c r="J65" s="117">
        <f>SUM(J63:J64)</f>
        <v>0</v>
      </c>
      <c r="K65" s="118">
        <f>SUM(K63:K64)</f>
        <v>0</v>
      </c>
    </row>
    <row r="66" spans="1:12">
      <c r="A66" s="89"/>
      <c r="B66" s="89"/>
      <c r="C66" s="89"/>
      <c r="D66" s="91"/>
      <c r="E66" s="92"/>
      <c r="F66" s="86"/>
      <c r="G66" s="87"/>
      <c r="H66" s="86"/>
      <c r="I66" s="87"/>
      <c r="J66" s="88"/>
      <c r="K66" s="88"/>
      <c r="L66" s="89"/>
    </row>
    <row r="67" spans="1:12" ht="12.75" customHeight="1">
      <c r="A67" s="464" t="s">
        <v>407</v>
      </c>
      <c r="B67" s="464"/>
      <c r="C67" s="464"/>
      <c r="D67" s="464"/>
      <c r="E67" s="97"/>
      <c r="F67" s="98"/>
      <c r="G67" s="119"/>
      <c r="H67" s="98"/>
      <c r="I67" s="119"/>
      <c r="J67" s="99"/>
      <c r="K67" s="100"/>
    </row>
    <row r="68" spans="1:12" ht="15">
      <c r="A68" s="120" t="s">
        <v>238</v>
      </c>
      <c r="B68" s="120"/>
      <c r="C68" s="120" t="s">
        <v>19</v>
      </c>
      <c r="D68" s="104">
        <v>122</v>
      </c>
      <c r="E68"/>
      <c r="F68" s="106"/>
      <c r="G68" s="107"/>
      <c r="H68" s="106">
        <v>22</v>
      </c>
      <c r="I68" s="107">
        <f>G68+(G68*H68/100)</f>
        <v>0</v>
      </c>
      <c r="J68" s="108">
        <f>D68*G68</f>
        <v>0</v>
      </c>
      <c r="K68" s="108">
        <f>D68*I68</f>
        <v>0</v>
      </c>
    </row>
    <row r="69" spans="1:12" s="44" customFormat="1">
      <c r="A69" s="110" t="s">
        <v>335</v>
      </c>
      <c r="B69" s="111"/>
      <c r="C69" s="112"/>
      <c r="D69" s="113"/>
      <c r="E69" s="114"/>
      <c r="F69" s="115"/>
      <c r="G69" s="116"/>
      <c r="H69" s="115"/>
      <c r="I69" s="116"/>
      <c r="J69" s="117">
        <f>SUM(J68)</f>
        <v>0</v>
      </c>
      <c r="K69" s="118">
        <f>SUM(K68)</f>
        <v>0</v>
      </c>
    </row>
    <row r="70" spans="1:12">
      <c r="A70" s="89"/>
      <c r="B70" s="89"/>
      <c r="C70" s="89"/>
      <c r="D70" s="91"/>
      <c r="E70" s="92"/>
      <c r="F70" s="86"/>
      <c r="G70" s="87"/>
      <c r="H70" s="86"/>
      <c r="I70" s="87"/>
      <c r="J70" s="88"/>
      <c r="K70" s="88"/>
    </row>
    <row r="71" spans="1:12" ht="12.75" customHeight="1">
      <c r="A71" s="464" t="s">
        <v>408</v>
      </c>
      <c r="B71" s="464"/>
      <c r="C71" s="464"/>
      <c r="D71" s="464"/>
      <c r="E71" s="97"/>
      <c r="F71" s="98"/>
      <c r="G71" s="119"/>
      <c r="H71" s="98"/>
      <c r="I71" s="119"/>
      <c r="J71" s="99"/>
      <c r="K71" s="100"/>
    </row>
    <row r="72" spans="1:12" ht="36.75">
      <c r="A72" s="101" t="s">
        <v>239</v>
      </c>
      <c r="B72" s="102" t="s">
        <v>240</v>
      </c>
      <c r="C72" s="120" t="s">
        <v>19</v>
      </c>
      <c r="D72" s="409">
        <v>435100</v>
      </c>
      <c r="E72" s="45"/>
      <c r="F72" s="122"/>
      <c r="G72" s="123"/>
      <c r="H72" s="122">
        <v>22</v>
      </c>
      <c r="I72" s="123">
        <f>G72+(G72*H72/100)</f>
        <v>0</v>
      </c>
      <c r="J72" s="108">
        <f>D72*G72</f>
        <v>0</v>
      </c>
      <c r="K72" s="108">
        <f>D72*I72</f>
        <v>0</v>
      </c>
    </row>
    <row r="73" spans="1:12" ht="24.75">
      <c r="A73" s="58" t="s">
        <v>241</v>
      </c>
      <c r="B73" s="77" t="s">
        <v>242</v>
      </c>
      <c r="C73" s="58" t="s">
        <v>19</v>
      </c>
      <c r="D73" s="404">
        <v>254250</v>
      </c>
      <c r="E73" s="45"/>
      <c r="F73" s="55"/>
      <c r="G73" s="56"/>
      <c r="H73" s="55">
        <v>22</v>
      </c>
      <c r="I73" s="56">
        <f>G73+(G73*H73/100)</f>
        <v>0</v>
      </c>
      <c r="J73" s="36">
        <f>D73*G73</f>
        <v>0</v>
      </c>
      <c r="K73" s="36">
        <f>D73*I73</f>
        <v>0</v>
      </c>
    </row>
    <row r="74" spans="1:12" s="44" customFormat="1">
      <c r="A74" s="110" t="s">
        <v>336</v>
      </c>
      <c r="B74" s="111"/>
      <c r="C74" s="112"/>
      <c r="D74" s="113"/>
      <c r="E74" s="114"/>
      <c r="F74" s="115"/>
      <c r="G74" s="116"/>
      <c r="H74" s="115"/>
      <c r="I74" s="116"/>
      <c r="J74" s="117">
        <f>SUM(J72:J73)</f>
        <v>0</v>
      </c>
      <c r="K74" s="118">
        <f>SUM(K72:K73)</f>
        <v>0</v>
      </c>
    </row>
    <row r="75" spans="1:12">
      <c r="A75" s="89"/>
      <c r="B75" s="89"/>
      <c r="C75" s="89"/>
      <c r="D75" s="91"/>
      <c r="E75" s="92"/>
      <c r="F75" s="86"/>
      <c r="G75" s="87"/>
      <c r="H75" s="86"/>
      <c r="I75" s="87"/>
      <c r="J75" s="88"/>
      <c r="K75" s="88"/>
    </row>
    <row r="76" spans="1:12" ht="12.75" customHeight="1">
      <c r="A76" s="464" t="s">
        <v>409</v>
      </c>
      <c r="B76" s="464"/>
      <c r="C76" s="464"/>
      <c r="D76" s="464"/>
      <c r="E76" s="97"/>
      <c r="F76" s="98"/>
      <c r="G76" s="119"/>
      <c r="H76" s="98"/>
      <c r="I76" s="119"/>
      <c r="J76" s="99"/>
      <c r="K76" s="100"/>
    </row>
    <row r="77" spans="1:12" ht="48">
      <c r="A77" s="120" t="s">
        <v>243</v>
      </c>
      <c r="B77" s="102" t="s">
        <v>244</v>
      </c>
      <c r="C77" s="120" t="s">
        <v>19</v>
      </c>
      <c r="D77" s="104">
        <v>6</v>
      </c>
      <c r="E77" s="101"/>
      <c r="F77" s="122"/>
      <c r="G77" s="123"/>
      <c r="H77" s="122">
        <v>22</v>
      </c>
      <c r="I77" s="167">
        <f>G77+(G77*H77/100)</f>
        <v>0</v>
      </c>
      <c r="J77" s="123">
        <f>D77*G77</f>
        <v>0</v>
      </c>
      <c r="K77" s="108">
        <f>D77*I77</f>
        <v>0</v>
      </c>
    </row>
    <row r="78" spans="1:12" ht="60">
      <c r="A78" s="58" t="s">
        <v>245</v>
      </c>
      <c r="B78" s="77" t="s">
        <v>246</v>
      </c>
      <c r="C78" s="58" t="s">
        <v>19</v>
      </c>
      <c r="D78" s="60">
        <v>363</v>
      </c>
      <c r="E78" s="45"/>
      <c r="F78" s="55"/>
      <c r="G78" s="56"/>
      <c r="H78" s="55">
        <v>22</v>
      </c>
      <c r="I78" s="168">
        <f>G78+(G78*H78/100)</f>
        <v>0</v>
      </c>
      <c r="J78" s="56">
        <f>D78*G78</f>
        <v>0</v>
      </c>
      <c r="K78" s="36">
        <f>D78*I78</f>
        <v>0</v>
      </c>
    </row>
    <row r="79" spans="1:12" s="44" customFormat="1" ht="13.5" thickBot="1">
      <c r="A79" s="110" t="s">
        <v>337</v>
      </c>
      <c r="B79" s="111"/>
      <c r="C79" s="112"/>
      <c r="D79" s="113"/>
      <c r="E79" s="114"/>
      <c r="F79" s="115"/>
      <c r="G79" s="116"/>
      <c r="H79" s="115"/>
      <c r="I79" s="116"/>
      <c r="J79" s="117">
        <f>SUM(J77:J78)</f>
        <v>0</v>
      </c>
      <c r="K79" s="118">
        <f>SUM(K77:K78)</f>
        <v>0</v>
      </c>
    </row>
    <row r="80" spans="1:12" s="44" customFormat="1" ht="13.5" thickBot="1">
      <c r="A80" s="110"/>
      <c r="B80" s="111"/>
      <c r="C80" s="112"/>
      <c r="D80" s="113"/>
      <c r="E80" s="114"/>
      <c r="F80" s="115"/>
      <c r="G80" s="116"/>
      <c r="H80" s="115"/>
      <c r="I80" s="116"/>
      <c r="J80" s="117"/>
      <c r="K80" s="118"/>
    </row>
    <row r="81" spans="1:11" ht="12.75" customHeight="1">
      <c r="A81" s="464" t="s">
        <v>410</v>
      </c>
      <c r="B81" s="464"/>
      <c r="C81" s="464"/>
      <c r="D81" s="464"/>
      <c r="E81" s="97"/>
      <c r="F81" s="98"/>
      <c r="G81" s="119"/>
      <c r="H81" s="98"/>
      <c r="I81" s="119"/>
      <c r="J81" s="99"/>
      <c r="K81" s="100"/>
    </row>
    <row r="82" spans="1:11" s="93" customFormat="1" ht="96.75" thickBot="1">
      <c r="A82" s="120" t="s">
        <v>247</v>
      </c>
      <c r="B82" s="102" t="s">
        <v>248</v>
      </c>
      <c r="C82" s="103" t="s">
        <v>19</v>
      </c>
      <c r="D82" s="104">
        <v>3800</v>
      </c>
      <c r="E82" s="105"/>
      <c r="F82" s="106"/>
      <c r="G82" s="107"/>
      <c r="H82" s="106">
        <v>22</v>
      </c>
      <c r="I82" s="107">
        <f>G82+(G82*H82/100)</f>
        <v>0</v>
      </c>
      <c r="J82" s="108">
        <f>D82*G82</f>
        <v>0</v>
      </c>
      <c r="K82" s="108">
        <f>D82*I82</f>
        <v>0</v>
      </c>
    </row>
    <row r="83" spans="1:11" s="127" customFormat="1" ht="15" thickBot="1">
      <c r="A83" s="124" t="s">
        <v>338</v>
      </c>
      <c r="B83" s="125"/>
      <c r="C83" s="125"/>
      <c r="D83" s="126"/>
      <c r="E83" s="112"/>
      <c r="F83" s="115"/>
      <c r="G83" s="116"/>
      <c r="H83" s="115"/>
      <c r="I83" s="116"/>
      <c r="J83" s="117">
        <f>SUM(J82)</f>
        <v>0</v>
      </c>
      <c r="K83" s="118">
        <f>SUM(K82)</f>
        <v>0</v>
      </c>
    </row>
    <row r="84" spans="1:11" s="93" customFormat="1" ht="14.25">
      <c r="A84" s="89"/>
      <c r="B84" s="96"/>
      <c r="C84" s="96"/>
      <c r="D84" s="91"/>
      <c r="E84" s="92"/>
      <c r="F84" s="86"/>
      <c r="G84" s="87"/>
      <c r="H84" s="86"/>
      <c r="I84" s="87"/>
      <c r="J84" s="88"/>
      <c r="K84" s="88"/>
    </row>
    <row r="85" spans="1:11" ht="12.75" customHeight="1" thickBot="1">
      <c r="A85" s="464" t="s">
        <v>411</v>
      </c>
      <c r="B85" s="464"/>
      <c r="C85" s="464"/>
      <c r="D85" s="464"/>
      <c r="E85" s="97"/>
      <c r="F85" s="98"/>
      <c r="G85" s="119"/>
      <c r="H85" s="98"/>
      <c r="I85" s="119"/>
      <c r="J85" s="99"/>
      <c r="K85" s="100"/>
    </row>
    <row r="86" spans="1:11" s="93" customFormat="1" ht="84.75" thickBot="1">
      <c r="A86" s="101" t="s">
        <v>249</v>
      </c>
      <c r="B86" s="102" t="s">
        <v>250</v>
      </c>
      <c r="C86" s="103" t="s">
        <v>19</v>
      </c>
      <c r="D86" s="104">
        <v>185</v>
      </c>
      <c r="E86" s="105"/>
      <c r="F86" s="135"/>
      <c r="G86" s="107"/>
      <c r="H86" s="106">
        <v>22</v>
      </c>
      <c r="I86" s="107">
        <f>G86+(G86*H86/100)</f>
        <v>0</v>
      </c>
      <c r="J86" s="108">
        <f>D86*G86</f>
        <v>0</v>
      </c>
      <c r="K86" s="108">
        <f>D86*I86</f>
        <v>0</v>
      </c>
    </row>
    <row r="87" spans="1:11" s="127" customFormat="1" ht="15" thickBot="1">
      <c r="A87" s="124" t="s">
        <v>339</v>
      </c>
      <c r="B87" s="125"/>
      <c r="C87" s="125"/>
      <c r="D87" s="126"/>
      <c r="E87" s="112"/>
      <c r="F87" s="115"/>
      <c r="G87" s="116"/>
      <c r="H87" s="115"/>
      <c r="I87" s="116"/>
      <c r="J87" s="117">
        <f>SUM(J86)</f>
        <v>0</v>
      </c>
      <c r="K87" s="118">
        <f>SUM(K86)</f>
        <v>0</v>
      </c>
    </row>
    <row r="88" spans="1:11" s="93" customFormat="1" ht="14.25">
      <c r="A88" s="89"/>
      <c r="B88" s="96"/>
      <c r="C88" s="96"/>
      <c r="D88" s="91"/>
      <c r="E88" s="92"/>
      <c r="F88" s="86"/>
      <c r="G88" s="87"/>
      <c r="H88" s="86"/>
      <c r="I88" s="87"/>
      <c r="J88" s="88"/>
      <c r="K88" s="88"/>
    </row>
    <row r="89" spans="1:11" ht="12.75" customHeight="1">
      <c r="A89" s="464" t="s">
        <v>412</v>
      </c>
      <c r="B89" s="464"/>
      <c r="C89" s="464"/>
      <c r="D89" s="464"/>
      <c r="E89" s="97"/>
      <c r="F89" s="98"/>
      <c r="G89" s="119"/>
      <c r="H89" s="98"/>
      <c r="I89" s="119"/>
      <c r="J89" s="99"/>
      <c r="K89" s="100"/>
    </row>
    <row r="90" spans="1:11" s="93" customFormat="1" ht="84.75" thickBot="1">
      <c r="A90" s="101" t="s">
        <v>251</v>
      </c>
      <c r="B90" s="102" t="s">
        <v>252</v>
      </c>
      <c r="C90" s="103" t="s">
        <v>19</v>
      </c>
      <c r="D90" s="104">
        <v>600</v>
      </c>
      <c r="E90" s="101"/>
      <c r="F90" s="106"/>
      <c r="G90" s="107"/>
      <c r="H90" s="106">
        <v>22</v>
      </c>
      <c r="I90" s="107">
        <f>G90+(G90*H90/100)</f>
        <v>0</v>
      </c>
      <c r="J90" s="108">
        <f>D90*G90</f>
        <v>0</v>
      </c>
      <c r="K90" s="108">
        <f>D90*I90</f>
        <v>0</v>
      </c>
    </row>
    <row r="91" spans="1:11" s="127" customFormat="1" ht="15" thickBot="1">
      <c r="A91" s="124" t="s">
        <v>340</v>
      </c>
      <c r="B91" s="125"/>
      <c r="C91" s="125"/>
      <c r="D91" s="126"/>
      <c r="E91" s="112"/>
      <c r="F91" s="115"/>
      <c r="G91" s="116"/>
      <c r="H91" s="115"/>
      <c r="I91" s="116"/>
      <c r="J91" s="117">
        <f>SUM(J90)</f>
        <v>0</v>
      </c>
      <c r="K91" s="118">
        <f>SUM(K90)</f>
        <v>0</v>
      </c>
    </row>
    <row r="92" spans="1:11" s="93" customFormat="1" ht="14.25">
      <c r="A92" s="89"/>
      <c r="B92" s="96"/>
      <c r="C92" s="96"/>
      <c r="D92" s="91"/>
      <c r="E92" s="92"/>
      <c r="F92" s="86"/>
      <c r="G92" s="87"/>
      <c r="H92" s="86"/>
      <c r="I92" s="87"/>
      <c r="J92" s="88"/>
      <c r="K92" s="88"/>
    </row>
    <row r="93" spans="1:11" ht="12.75" customHeight="1">
      <c r="A93" s="464" t="s">
        <v>413</v>
      </c>
      <c r="B93" s="464"/>
      <c r="C93" s="464"/>
      <c r="D93" s="464"/>
      <c r="E93" s="97"/>
      <c r="F93" s="98"/>
      <c r="G93" s="119"/>
      <c r="H93" s="98"/>
      <c r="I93" s="119"/>
      <c r="J93" s="99"/>
      <c r="K93" s="100"/>
    </row>
    <row r="94" spans="1:11" s="93" customFormat="1" ht="84.75" thickBot="1">
      <c r="A94" s="120" t="s">
        <v>93</v>
      </c>
      <c r="B94" s="102" t="s">
        <v>254</v>
      </c>
      <c r="C94" s="103" t="s">
        <v>19</v>
      </c>
      <c r="D94" s="104">
        <v>84</v>
      </c>
      <c r="E94" s="105"/>
      <c r="F94" s="106"/>
      <c r="G94" s="107"/>
      <c r="H94" s="106">
        <v>22</v>
      </c>
      <c r="I94" s="107">
        <f>G94+(G94*H94/100)</f>
        <v>0</v>
      </c>
      <c r="J94" s="108">
        <f>D94*G94</f>
        <v>0</v>
      </c>
      <c r="K94" s="108">
        <f>D94*I94</f>
        <v>0</v>
      </c>
    </row>
    <row r="95" spans="1:11" s="127" customFormat="1" ht="15" thickBot="1">
      <c r="A95" s="124" t="s">
        <v>253</v>
      </c>
      <c r="B95" s="125"/>
      <c r="C95" s="125"/>
      <c r="D95" s="126"/>
      <c r="E95" s="112"/>
      <c r="F95" s="115"/>
      <c r="G95" s="116"/>
      <c r="H95" s="115"/>
      <c r="I95" s="116"/>
      <c r="J95" s="117">
        <f>SUM(J94:J94)</f>
        <v>0</v>
      </c>
      <c r="K95" s="118">
        <f>SUM(K94:K94)</f>
        <v>0</v>
      </c>
    </row>
    <row r="96" spans="1:11">
      <c r="A96" s="89"/>
      <c r="B96" s="89"/>
      <c r="C96" s="89"/>
      <c r="D96" s="91"/>
      <c r="E96" s="92"/>
      <c r="F96" s="86"/>
      <c r="G96" s="87"/>
      <c r="H96" s="86"/>
      <c r="I96" s="87"/>
      <c r="J96" s="88"/>
      <c r="K96" s="88"/>
    </row>
    <row r="97" spans="1:11" ht="12.75" customHeight="1">
      <c r="A97" s="464" t="s">
        <v>414</v>
      </c>
      <c r="B97" s="464"/>
      <c r="C97" s="464"/>
      <c r="D97" s="464"/>
      <c r="E97" s="97"/>
      <c r="F97" s="98"/>
      <c r="G97" s="119"/>
      <c r="H97" s="98"/>
      <c r="I97" s="119"/>
      <c r="J97" s="99"/>
      <c r="K97" s="100"/>
    </row>
    <row r="98" spans="1:11" ht="36">
      <c r="A98" s="101" t="s">
        <v>255</v>
      </c>
      <c r="B98" s="102" t="s">
        <v>256</v>
      </c>
      <c r="C98" s="120" t="s">
        <v>19</v>
      </c>
      <c r="D98" s="104">
        <v>1725</v>
      </c>
      <c r="E98" s="105"/>
      <c r="F98" s="106"/>
      <c r="G98" s="107"/>
      <c r="H98" s="106">
        <v>22</v>
      </c>
      <c r="I98" s="107">
        <f>G98+(G98*H98/100)</f>
        <v>0</v>
      </c>
      <c r="J98" s="108">
        <f>D98*G98</f>
        <v>0</v>
      </c>
      <c r="K98" s="108">
        <f>D98*I98</f>
        <v>0</v>
      </c>
    </row>
    <row r="99" spans="1:11">
      <c r="A99" s="163"/>
      <c r="B99" s="138"/>
      <c r="C99" s="145"/>
      <c r="D99" s="140"/>
      <c r="E99" s="141"/>
      <c r="F99" s="142"/>
      <c r="G99" s="143"/>
      <c r="H99" s="142"/>
      <c r="I99" s="143"/>
      <c r="J99" s="144"/>
      <c r="K99" s="144"/>
    </row>
    <row r="100" spans="1:11" ht="36">
      <c r="A100" s="58" t="s">
        <v>257</v>
      </c>
      <c r="B100" s="77" t="s">
        <v>258</v>
      </c>
      <c r="C100" s="58" t="s">
        <v>19</v>
      </c>
      <c r="D100" s="60">
        <v>17400</v>
      </c>
      <c r="E100" s="33"/>
      <c r="F100" s="46"/>
      <c r="G100" s="47"/>
      <c r="H100" s="46">
        <v>22</v>
      </c>
      <c r="I100" s="47">
        <f>G100+(G100*H100/100)</f>
        <v>0</v>
      </c>
      <c r="J100" s="36">
        <f>D100*G100</f>
        <v>0</v>
      </c>
      <c r="K100" s="36">
        <f>D100*I100</f>
        <v>0</v>
      </c>
    </row>
    <row r="101" spans="1:11" s="44" customFormat="1">
      <c r="A101" s="110" t="s">
        <v>341</v>
      </c>
      <c r="B101" s="111"/>
      <c r="C101" s="112"/>
      <c r="D101" s="113"/>
      <c r="E101" s="114"/>
      <c r="F101" s="115"/>
      <c r="G101" s="116"/>
      <c r="H101" s="115"/>
      <c r="I101" s="116"/>
      <c r="J101" s="117">
        <f>SUM(J98:J100)</f>
        <v>0</v>
      </c>
      <c r="K101" s="118">
        <f>SUM(K98:K100)</f>
        <v>0</v>
      </c>
    </row>
    <row r="102" spans="1:11" ht="13.5" thickBot="1">
      <c r="A102" s="78"/>
      <c r="B102" s="222"/>
      <c r="C102" s="78"/>
      <c r="D102" s="80"/>
      <c r="E102" s="81"/>
      <c r="F102" s="65"/>
      <c r="G102" s="66"/>
      <c r="H102" s="65"/>
      <c r="I102" s="66"/>
      <c r="J102" s="67"/>
      <c r="K102" s="67"/>
    </row>
    <row r="103" spans="1:11" ht="12.75" customHeight="1" thickBot="1">
      <c r="A103" s="462" t="s">
        <v>415</v>
      </c>
      <c r="B103" s="463"/>
      <c r="C103" s="463"/>
      <c r="D103" s="463"/>
      <c r="E103" s="296"/>
      <c r="F103" s="297"/>
      <c r="G103" s="298"/>
      <c r="H103" s="297"/>
      <c r="I103" s="298"/>
      <c r="J103" s="299"/>
      <c r="K103" s="300"/>
    </row>
    <row r="104" spans="1:11" ht="15">
      <c r="A104" s="289" t="s">
        <v>259</v>
      </c>
      <c r="B104" s="290"/>
      <c r="C104" s="289" t="s">
        <v>19</v>
      </c>
      <c r="D104" s="292">
        <v>1700</v>
      </c>
      <c r="E104" s="293"/>
      <c r="F104" s="295"/>
      <c r="G104" s="318"/>
      <c r="H104" s="295">
        <v>22</v>
      </c>
      <c r="I104" s="318">
        <f>G104+(G104*H104/100)</f>
        <v>0</v>
      </c>
      <c r="J104" s="294">
        <f>D104*G104</f>
        <v>0</v>
      </c>
      <c r="K104" s="294">
        <f>D104*I104</f>
        <v>0</v>
      </c>
    </row>
    <row r="105" spans="1:11" ht="13.5" thickBot="1">
      <c r="A105" s="265"/>
      <c r="B105" s="265"/>
      <c r="C105" s="265"/>
      <c r="D105" s="268"/>
      <c r="E105" s="269"/>
      <c r="F105" s="270"/>
      <c r="G105" s="271"/>
      <c r="H105" s="270"/>
      <c r="I105" s="271"/>
      <c r="J105" s="272"/>
      <c r="K105" s="272"/>
    </row>
    <row r="106" spans="1:11" s="44" customFormat="1" ht="13.5" thickBot="1">
      <c r="A106" s="370" t="s">
        <v>342</v>
      </c>
      <c r="B106" s="354"/>
      <c r="C106" s="276"/>
      <c r="D106" s="356"/>
      <c r="E106" s="357"/>
      <c r="F106" s="277"/>
      <c r="G106" s="278"/>
      <c r="H106" s="277"/>
      <c r="I106" s="278"/>
      <c r="J106" s="279">
        <f>SUM(J103:J104)</f>
        <v>0</v>
      </c>
      <c r="K106" s="280">
        <f>SUM(K103:K104)</f>
        <v>0</v>
      </c>
    </row>
    <row r="107" spans="1:11" ht="13.5" thickBot="1">
      <c r="A107" s="82"/>
      <c r="B107" s="83"/>
      <c r="C107" s="82"/>
      <c r="D107" s="84"/>
      <c r="E107" s="85"/>
      <c r="F107" s="86"/>
      <c r="G107" s="87"/>
      <c r="H107" s="86"/>
      <c r="I107" s="87"/>
      <c r="J107" s="88"/>
      <c r="K107" s="88"/>
    </row>
    <row r="108" spans="1:11" ht="12.75" customHeight="1">
      <c r="A108" s="464" t="s">
        <v>416</v>
      </c>
      <c r="B108" s="464"/>
      <c r="C108" s="464"/>
      <c r="D108" s="464"/>
      <c r="E108" s="169"/>
      <c r="F108" s="98"/>
      <c r="G108" s="119"/>
      <c r="H108" s="98"/>
      <c r="I108" s="119"/>
      <c r="J108" s="99"/>
      <c r="K108" s="100"/>
    </row>
    <row r="109" spans="1:11" ht="192">
      <c r="A109" s="101" t="s">
        <v>260</v>
      </c>
      <c r="B109" s="102" t="s">
        <v>261</v>
      </c>
      <c r="C109" s="120" t="s">
        <v>19</v>
      </c>
      <c r="D109" s="170">
        <v>100</v>
      </c>
      <c r="E109" s="171"/>
      <c r="F109" s="172"/>
      <c r="G109" s="107"/>
      <c r="H109" s="106">
        <v>22</v>
      </c>
      <c r="I109" s="107">
        <f>G109+(G109*H109/100)</f>
        <v>0</v>
      </c>
      <c r="J109" s="108">
        <f>D109*G109</f>
        <v>0</v>
      </c>
      <c r="K109" s="108">
        <f>D109*I109</f>
        <v>0</v>
      </c>
    </row>
    <row r="110" spans="1:11" ht="204.75" thickBot="1">
      <c r="A110" s="45" t="s">
        <v>262</v>
      </c>
      <c r="B110" s="449" t="s">
        <v>263</v>
      </c>
      <c r="C110" s="450" t="s">
        <v>19</v>
      </c>
      <c r="D110" s="451">
        <v>100</v>
      </c>
      <c r="E110" s="452"/>
      <c r="F110" s="453"/>
      <c r="G110" s="47"/>
      <c r="H110" s="46">
        <v>22</v>
      </c>
      <c r="I110" s="47">
        <f>G110+(G110*H110/100)</f>
        <v>0</v>
      </c>
      <c r="J110" s="36">
        <f>D110*G110</f>
        <v>0</v>
      </c>
      <c r="K110" s="36">
        <f>D110*I110</f>
        <v>0</v>
      </c>
    </row>
    <row r="111" spans="1:11" s="44" customFormat="1" ht="13.5" thickBot="1">
      <c r="A111" s="110" t="s">
        <v>343</v>
      </c>
      <c r="B111" s="337"/>
      <c r="C111" s="258"/>
      <c r="D111" s="339"/>
      <c r="E111" s="173"/>
      <c r="F111" s="259"/>
      <c r="G111" s="116"/>
      <c r="H111" s="115"/>
      <c r="I111" s="116"/>
      <c r="J111" s="117">
        <f>SUM(J109:J110)</f>
        <v>0</v>
      </c>
      <c r="K111" s="118">
        <f>SUM(K109:K110)</f>
        <v>0</v>
      </c>
    </row>
    <row r="112" spans="1:11" ht="13.5" thickBot="1">
      <c r="A112" s="89"/>
      <c r="B112" s="89"/>
      <c r="C112" s="89"/>
      <c r="D112" s="91"/>
      <c r="E112" s="92"/>
      <c r="F112" s="86"/>
      <c r="G112" s="87"/>
      <c r="H112" s="86"/>
      <c r="I112" s="87"/>
      <c r="J112" s="88"/>
      <c r="K112" s="88"/>
    </row>
    <row r="113" spans="1:11" ht="12.75" customHeight="1" thickBot="1">
      <c r="A113" s="464" t="s">
        <v>417</v>
      </c>
      <c r="B113" s="464"/>
      <c r="C113" s="464"/>
      <c r="D113" s="464"/>
      <c r="E113" s="97"/>
      <c r="F113" s="98"/>
      <c r="G113" s="119"/>
      <c r="H113" s="98"/>
      <c r="I113" s="119"/>
      <c r="J113" s="99"/>
      <c r="K113" s="100"/>
    </row>
    <row r="114" spans="1:11" ht="27" thickBot="1">
      <c r="A114" s="101" t="s">
        <v>264</v>
      </c>
      <c r="B114" s="455"/>
      <c r="C114" s="455" t="s">
        <v>19</v>
      </c>
      <c r="D114" s="456">
        <v>14800</v>
      </c>
      <c r="E114" s="457"/>
      <c r="F114" s="457"/>
      <c r="G114" s="457"/>
      <c r="H114" s="457">
        <v>22</v>
      </c>
      <c r="I114" s="457">
        <f>G114+(G114*H114/100)</f>
        <v>0</v>
      </c>
      <c r="J114" s="457">
        <f>D114*G114</f>
        <v>0</v>
      </c>
      <c r="K114" s="457">
        <f>D114*I114</f>
        <v>0</v>
      </c>
    </row>
    <row r="115" spans="1:11" s="44" customFormat="1" ht="13.5" thickBot="1">
      <c r="A115" s="110" t="s">
        <v>344</v>
      </c>
      <c r="B115" s="111"/>
      <c r="C115" s="112"/>
      <c r="D115" s="113"/>
      <c r="E115" s="114"/>
      <c r="F115" s="115"/>
      <c r="G115" s="116"/>
      <c r="H115" s="115"/>
      <c r="I115" s="116"/>
      <c r="J115" s="117">
        <f>SUM(J114)</f>
        <v>0</v>
      </c>
      <c r="K115" s="118">
        <f>SUM(K114)</f>
        <v>0</v>
      </c>
    </row>
    <row r="116" spans="1:11">
      <c r="A116" s="89"/>
      <c r="B116" s="89"/>
      <c r="C116" s="89"/>
      <c r="D116" s="91"/>
      <c r="E116" s="92"/>
      <c r="F116" s="86"/>
      <c r="G116" s="87"/>
      <c r="H116" s="86"/>
      <c r="I116" s="87"/>
      <c r="J116" s="88"/>
      <c r="K116" s="88"/>
    </row>
    <row r="117" spans="1:11" ht="12.75" customHeight="1">
      <c r="A117" s="464" t="s">
        <v>418</v>
      </c>
      <c r="B117" s="464"/>
      <c r="C117" s="464"/>
      <c r="D117" s="464"/>
      <c r="E117" s="97"/>
      <c r="F117" s="98"/>
      <c r="G117" s="119"/>
      <c r="H117" s="98"/>
      <c r="I117" s="119"/>
      <c r="J117" s="99"/>
      <c r="K117" s="100"/>
    </row>
    <row r="118" spans="1:11" ht="25.5">
      <c r="A118" s="101" t="s">
        <v>265</v>
      </c>
      <c r="B118" s="120"/>
      <c r="C118" s="120" t="s">
        <v>19</v>
      </c>
      <c r="D118" s="104">
        <v>700</v>
      </c>
      <c r="E118" s="105"/>
      <c r="F118" s="106"/>
      <c r="G118" s="107"/>
      <c r="H118" s="106">
        <v>9.5</v>
      </c>
      <c r="I118" s="107">
        <f>G118+(G118*H118/100)</f>
        <v>0</v>
      </c>
      <c r="J118" s="108">
        <f>D118*G118</f>
        <v>0</v>
      </c>
      <c r="K118" s="108">
        <f>D118*I118</f>
        <v>0</v>
      </c>
    </row>
    <row r="119" spans="1:11" s="44" customFormat="1">
      <c r="A119" s="110" t="s">
        <v>345</v>
      </c>
      <c r="B119" s="111"/>
      <c r="C119" s="112"/>
      <c r="D119" s="113"/>
      <c r="E119" s="114"/>
      <c r="F119" s="115"/>
      <c r="G119" s="116"/>
      <c r="H119" s="115"/>
      <c r="I119" s="116"/>
      <c r="J119" s="117">
        <f>SUM(J118)</f>
        <v>0</v>
      </c>
      <c r="K119" s="118">
        <f>SUM(K118)</f>
        <v>0</v>
      </c>
    </row>
    <row r="120" spans="1:11">
      <c r="A120" s="82"/>
      <c r="B120" s="83"/>
      <c r="C120" s="82"/>
      <c r="D120" s="84"/>
      <c r="E120" s="85"/>
      <c r="F120" s="86"/>
      <c r="G120" s="87"/>
      <c r="H120" s="86"/>
      <c r="I120" s="87"/>
      <c r="J120" s="88"/>
      <c r="K120" s="88"/>
    </row>
    <row r="121" spans="1:11" ht="12.75" customHeight="1">
      <c r="A121" s="464" t="s">
        <v>419</v>
      </c>
      <c r="B121" s="464"/>
      <c r="C121" s="464"/>
      <c r="D121" s="464"/>
      <c r="E121" s="97"/>
      <c r="F121" s="98"/>
      <c r="G121" s="119"/>
      <c r="H121" s="98"/>
      <c r="I121" s="119"/>
      <c r="J121" s="99"/>
      <c r="K121" s="100"/>
    </row>
    <row r="122" spans="1:11" ht="36">
      <c r="A122" s="174" t="s">
        <v>266</v>
      </c>
      <c r="B122" s="175" t="s">
        <v>267</v>
      </c>
      <c r="C122" s="176" t="s">
        <v>19</v>
      </c>
      <c r="D122" s="121">
        <v>450</v>
      </c>
      <c r="E122" s="101"/>
      <c r="F122" s="106"/>
      <c r="G122" s="107"/>
      <c r="H122" s="106">
        <v>22</v>
      </c>
      <c r="I122" s="107">
        <f>G122+(G122*H122/100)</f>
        <v>0</v>
      </c>
      <c r="J122" s="108">
        <f>D122*G122</f>
        <v>0</v>
      </c>
      <c r="K122" s="108">
        <f>D122*I122</f>
        <v>0</v>
      </c>
    </row>
    <row r="123" spans="1:11" ht="72.75" thickBot="1">
      <c r="A123" s="177" t="s">
        <v>268</v>
      </c>
      <c r="B123" s="178" t="s">
        <v>269</v>
      </c>
      <c r="C123" s="179" t="s">
        <v>19</v>
      </c>
      <c r="D123" s="35">
        <v>222</v>
      </c>
      <c r="E123" s="45"/>
      <c r="F123" s="46"/>
      <c r="G123" s="47"/>
      <c r="H123" s="46">
        <v>22</v>
      </c>
      <c r="I123" s="47">
        <f>G123+(G123*H123/100)</f>
        <v>0</v>
      </c>
      <c r="J123" s="36">
        <f>D123*G123</f>
        <v>0</v>
      </c>
      <c r="K123" s="36">
        <f>D123*I123</f>
        <v>0</v>
      </c>
    </row>
    <row r="124" spans="1:11" s="44" customFormat="1" ht="13.5" thickBot="1">
      <c r="A124" s="110" t="s">
        <v>346</v>
      </c>
      <c r="B124" s="111"/>
      <c r="C124" s="112"/>
      <c r="D124" s="113"/>
      <c r="E124" s="114"/>
      <c r="F124" s="115"/>
      <c r="G124" s="116"/>
      <c r="H124" s="115"/>
      <c r="I124" s="116"/>
      <c r="J124" s="117">
        <f>SUM(J122:J123)</f>
        <v>0</v>
      </c>
      <c r="K124" s="118">
        <f>SUM(K122:K123)</f>
        <v>0</v>
      </c>
    </row>
    <row r="125" spans="1:11">
      <c r="A125" s="82"/>
      <c r="B125" s="83"/>
      <c r="C125" s="82"/>
      <c r="D125" s="84"/>
      <c r="E125" s="85"/>
      <c r="F125" s="86"/>
      <c r="G125" s="87"/>
      <c r="H125" s="86"/>
      <c r="I125" s="87"/>
      <c r="J125" s="88"/>
      <c r="K125" s="88"/>
    </row>
    <row r="126" spans="1:11" ht="12.75" customHeight="1" thickBot="1">
      <c r="A126" s="464" t="s">
        <v>420</v>
      </c>
      <c r="B126" s="464"/>
      <c r="C126" s="464"/>
      <c r="D126" s="464"/>
      <c r="E126" s="97"/>
      <c r="F126" s="98"/>
      <c r="G126" s="119"/>
      <c r="H126" s="98"/>
      <c r="I126" s="119"/>
      <c r="J126" s="99"/>
      <c r="K126" s="100"/>
    </row>
    <row r="127" spans="1:11" ht="48">
      <c r="A127" s="180" t="s">
        <v>270</v>
      </c>
      <c r="B127" s="175" t="s">
        <v>271</v>
      </c>
      <c r="C127" s="176" t="s">
        <v>19</v>
      </c>
      <c r="D127" s="121">
        <v>500</v>
      </c>
      <c r="E127" s="101"/>
      <c r="F127" s="106"/>
      <c r="G127" s="107"/>
      <c r="H127" s="106">
        <v>22</v>
      </c>
      <c r="I127" s="107">
        <f>G127+(G127*H127/100)</f>
        <v>0</v>
      </c>
      <c r="J127" s="108">
        <f>D127*G127</f>
        <v>0</v>
      </c>
      <c r="K127" s="108">
        <f>D127*I127</f>
        <v>0</v>
      </c>
    </row>
    <row r="128" spans="1:11" ht="72">
      <c r="A128" s="177" t="s">
        <v>272</v>
      </c>
      <c r="B128" s="178" t="s">
        <v>273</v>
      </c>
      <c r="C128" s="179" t="s">
        <v>19</v>
      </c>
      <c r="D128" s="35">
        <v>660</v>
      </c>
      <c r="E128" s="45"/>
      <c r="F128" s="46"/>
      <c r="G128" s="47"/>
      <c r="H128" s="46">
        <v>22</v>
      </c>
      <c r="I128" s="47">
        <f>G128+(G128*H128/100)</f>
        <v>0</v>
      </c>
      <c r="J128" s="36">
        <f>D128*G128</f>
        <v>0</v>
      </c>
      <c r="K128" s="36">
        <f>D128*I128</f>
        <v>0</v>
      </c>
    </row>
    <row r="129" spans="1:12" ht="60">
      <c r="A129" s="177" t="s">
        <v>274</v>
      </c>
      <c r="B129" s="178" t="s">
        <v>275</v>
      </c>
      <c r="C129" s="179" t="s">
        <v>19</v>
      </c>
      <c r="D129" s="35">
        <v>60</v>
      </c>
      <c r="E129" s="45"/>
      <c r="F129" s="46"/>
      <c r="G129" s="47"/>
      <c r="H129" s="46">
        <v>22</v>
      </c>
      <c r="I129" s="47">
        <f>G129+(G129*H129/100)</f>
        <v>0</v>
      </c>
      <c r="J129" s="36">
        <f>D129*G129</f>
        <v>0</v>
      </c>
      <c r="K129" s="36">
        <f>D129*I129</f>
        <v>0</v>
      </c>
    </row>
    <row r="130" spans="1:12" ht="36.75" thickBot="1">
      <c r="A130" s="177" t="s">
        <v>276</v>
      </c>
      <c r="B130" s="178" t="s">
        <v>277</v>
      </c>
      <c r="C130" s="179" t="s">
        <v>19</v>
      </c>
      <c r="D130" s="35">
        <v>270</v>
      </c>
      <c r="E130" s="454"/>
      <c r="F130" s="46"/>
      <c r="G130" s="47"/>
      <c r="H130" s="46">
        <v>22</v>
      </c>
      <c r="I130" s="47">
        <f>G130+(G130*H130/100)</f>
        <v>0</v>
      </c>
      <c r="J130" s="36">
        <f>D130*G130</f>
        <v>0</v>
      </c>
      <c r="K130" s="36">
        <f>D130*I130</f>
        <v>0</v>
      </c>
    </row>
    <row r="131" spans="1:12" s="44" customFormat="1" ht="13.5" thickBot="1">
      <c r="A131" s="110" t="s">
        <v>347</v>
      </c>
      <c r="B131" s="111"/>
      <c r="C131" s="112"/>
      <c r="D131" s="113"/>
      <c r="E131" s="114"/>
      <c r="F131" s="115"/>
      <c r="G131" s="116"/>
      <c r="H131" s="115"/>
      <c r="I131" s="116"/>
      <c r="J131" s="117">
        <f>SUM(J127:J130)</f>
        <v>0</v>
      </c>
      <c r="K131" s="118">
        <f>SUM(K127:K130)</f>
        <v>0</v>
      </c>
    </row>
    <row r="132" spans="1:12">
      <c r="A132" s="82"/>
      <c r="B132" s="83"/>
      <c r="C132" s="82"/>
      <c r="D132" s="84"/>
      <c r="E132" s="85"/>
      <c r="F132" s="86"/>
      <c r="G132" s="87"/>
      <c r="H132" s="86"/>
      <c r="I132" s="87"/>
      <c r="J132" s="88"/>
      <c r="K132" s="88"/>
    </row>
    <row r="133" spans="1:12" ht="12.75" customHeight="1">
      <c r="A133" s="464" t="s">
        <v>421</v>
      </c>
      <c r="B133" s="464"/>
      <c r="C133" s="464"/>
      <c r="D133" s="464"/>
      <c r="E133" s="97"/>
      <c r="F133" s="98"/>
      <c r="G133" s="119"/>
      <c r="H133" s="98"/>
      <c r="I133" s="119"/>
      <c r="J133" s="99"/>
      <c r="K133" s="100"/>
    </row>
    <row r="134" spans="1:12" ht="60">
      <c r="A134" s="101" t="s">
        <v>278</v>
      </c>
      <c r="B134" s="178" t="s">
        <v>279</v>
      </c>
      <c r="C134" s="179" t="s">
        <v>19</v>
      </c>
      <c r="D134" s="121">
        <v>15</v>
      </c>
      <c r="E134" s="101"/>
      <c r="F134" s="106"/>
      <c r="G134" s="107"/>
      <c r="H134" s="106">
        <v>22</v>
      </c>
      <c r="I134" s="107">
        <f>G134+(G134*H134/100)</f>
        <v>0</v>
      </c>
      <c r="J134" s="108">
        <f>D134*G134</f>
        <v>0</v>
      </c>
      <c r="K134" s="108">
        <f>D134*I134</f>
        <v>0</v>
      </c>
    </row>
    <row r="135" spans="1:12" ht="72">
      <c r="A135" s="45" t="s">
        <v>280</v>
      </c>
      <c r="B135" s="178" t="s">
        <v>281</v>
      </c>
      <c r="C135" s="179" t="s">
        <v>19</v>
      </c>
      <c r="D135" s="35">
        <v>216</v>
      </c>
      <c r="E135" s="45"/>
      <c r="F135" s="55"/>
      <c r="G135" s="56"/>
      <c r="H135" s="55">
        <v>22</v>
      </c>
      <c r="I135" s="56">
        <f>G135+(G135*H135/100)</f>
        <v>0</v>
      </c>
      <c r="J135" s="57">
        <f>D135*G135</f>
        <v>0</v>
      </c>
      <c r="K135" s="57">
        <f>D135*I135</f>
        <v>0</v>
      </c>
    </row>
    <row r="136" spans="1:12" s="44" customFormat="1">
      <c r="A136" s="110" t="s">
        <v>348</v>
      </c>
      <c r="B136" s="111"/>
      <c r="C136" s="112"/>
      <c r="D136" s="113"/>
      <c r="E136" s="114"/>
      <c r="F136" s="115"/>
      <c r="G136" s="116"/>
      <c r="H136" s="115"/>
      <c r="I136" s="116"/>
      <c r="J136" s="117">
        <f>SUM(J134:J135)</f>
        <v>0</v>
      </c>
      <c r="K136" s="118">
        <f>SUM(K134:K135)</f>
        <v>0</v>
      </c>
    </row>
    <row r="137" spans="1:12">
      <c r="A137" s="82"/>
      <c r="B137" s="83"/>
      <c r="C137" s="82"/>
      <c r="D137" s="84"/>
      <c r="E137" s="85"/>
      <c r="F137" s="86"/>
      <c r="G137" s="87"/>
      <c r="H137" s="86"/>
      <c r="I137" s="87"/>
      <c r="J137" s="88"/>
      <c r="K137" s="88"/>
    </row>
    <row r="138" spans="1:12" ht="12.75" customHeight="1">
      <c r="A138" s="464" t="s">
        <v>422</v>
      </c>
      <c r="B138" s="464"/>
      <c r="C138" s="464"/>
      <c r="D138" s="464"/>
      <c r="E138" s="97"/>
      <c r="F138" s="98"/>
      <c r="G138" s="119"/>
      <c r="H138" s="98"/>
      <c r="I138" s="119"/>
      <c r="J138" s="99"/>
      <c r="K138" s="100"/>
    </row>
    <row r="139" spans="1:12" ht="60">
      <c r="A139" s="101" t="s">
        <v>423</v>
      </c>
      <c r="B139" s="175" t="s">
        <v>282</v>
      </c>
      <c r="C139" s="176" t="s">
        <v>19</v>
      </c>
      <c r="D139" s="121">
        <v>115</v>
      </c>
      <c r="E139" s="101"/>
      <c r="F139" s="122"/>
      <c r="G139" s="123"/>
      <c r="H139" s="122">
        <v>22</v>
      </c>
      <c r="I139" s="123">
        <f>G139+(G139*H139/100)</f>
        <v>0</v>
      </c>
      <c r="J139" s="181">
        <f>D139*G139</f>
        <v>0</v>
      </c>
      <c r="K139" s="181">
        <f>D139*I139</f>
        <v>0</v>
      </c>
    </row>
    <row r="140" spans="1:12" ht="48.75" thickBot="1">
      <c r="A140" s="45" t="s">
        <v>350</v>
      </c>
      <c r="B140" s="178" t="s">
        <v>283</v>
      </c>
      <c r="C140" s="179" t="s">
        <v>19</v>
      </c>
      <c r="D140" s="35">
        <v>1550</v>
      </c>
      <c r="E140" s="45"/>
      <c r="F140" s="55"/>
      <c r="G140" s="56"/>
      <c r="H140" s="55">
        <v>22</v>
      </c>
      <c r="I140" s="56">
        <f>G140+(G140*H140/100)</f>
        <v>0</v>
      </c>
      <c r="J140" s="57">
        <f>D140*G140</f>
        <v>0</v>
      </c>
      <c r="K140" s="57">
        <f>D140*I140</f>
        <v>0</v>
      </c>
    </row>
    <row r="141" spans="1:12" s="44" customFormat="1" ht="13.5" thickBot="1">
      <c r="A141" s="110" t="s">
        <v>349</v>
      </c>
      <c r="B141" s="111"/>
      <c r="C141" s="112"/>
      <c r="D141" s="113"/>
      <c r="E141" s="114"/>
      <c r="F141" s="115"/>
      <c r="G141" s="116"/>
      <c r="H141" s="115"/>
      <c r="I141" s="116"/>
      <c r="J141" s="117">
        <f>SUM(J139,J140:J140)</f>
        <v>0</v>
      </c>
      <c r="K141" s="118">
        <f>SUM(K139,K140:K140)</f>
        <v>0</v>
      </c>
    </row>
    <row r="142" spans="1:12" ht="13.5" thickBot="1">
      <c r="A142" s="90"/>
      <c r="B142" s="90"/>
      <c r="C142" s="90"/>
      <c r="D142" s="371"/>
      <c r="E142" s="372"/>
      <c r="F142" s="373"/>
      <c r="G142" s="374"/>
      <c r="H142" s="373"/>
      <c r="I142" s="374"/>
      <c r="J142" s="375"/>
      <c r="K142" s="375"/>
      <c r="L142" s="14"/>
    </row>
    <row r="143" spans="1:12" ht="12.75" customHeight="1" thickBot="1">
      <c r="A143" s="462" t="s">
        <v>424</v>
      </c>
      <c r="B143" s="463"/>
      <c r="C143" s="463"/>
      <c r="D143" s="463"/>
      <c r="E143" s="382"/>
      <c r="F143" s="383"/>
      <c r="G143" s="384"/>
      <c r="H143" s="383"/>
      <c r="I143" s="384"/>
      <c r="J143" s="385"/>
      <c r="K143" s="386"/>
      <c r="L143" s="14"/>
    </row>
    <row r="144" spans="1:12" ht="68.45" customHeight="1" thickBot="1">
      <c r="A144" s="387" t="s">
        <v>353</v>
      </c>
      <c r="B144" s="403" t="s">
        <v>352</v>
      </c>
      <c r="C144" s="387" t="s">
        <v>19</v>
      </c>
      <c r="D144" s="388">
        <v>100</v>
      </c>
      <c r="E144" s="389"/>
      <c r="F144" s="390"/>
      <c r="G144" s="350"/>
      <c r="H144" s="351">
        <v>22</v>
      </c>
      <c r="I144" s="397">
        <f>G144+(G144*H144/100)</f>
        <v>0</v>
      </c>
      <c r="J144" s="398">
        <f>D144*G144</f>
        <v>0</v>
      </c>
      <c r="K144" s="398">
        <f>D144*I144</f>
        <v>0</v>
      </c>
      <c r="L144" s="14"/>
    </row>
    <row r="145" spans="1:12" s="44" customFormat="1" ht="13.5" thickBot="1">
      <c r="A145" s="396" t="s">
        <v>351</v>
      </c>
      <c r="B145" s="354"/>
      <c r="C145" s="391"/>
      <c r="D145" s="392"/>
      <c r="E145" s="393"/>
      <c r="F145" s="394"/>
      <c r="G145" s="395"/>
      <c r="H145" s="394"/>
      <c r="I145" s="395"/>
      <c r="J145" s="279">
        <f>SUM(J144)</f>
        <v>0</v>
      </c>
      <c r="K145" s="280">
        <f>SUM(K144)</f>
        <v>0</v>
      </c>
      <c r="L145" s="376"/>
    </row>
    <row r="146" spans="1:12" ht="13.5" thickBot="1">
      <c r="A146" s="358" t="s">
        <v>354</v>
      </c>
      <c r="B146" s="111"/>
      <c r="C146" s="112"/>
      <c r="D146" s="113"/>
      <c r="E146" s="114"/>
      <c r="F146" s="115"/>
      <c r="G146" s="116"/>
      <c r="H146" s="115"/>
      <c r="I146" s="116"/>
      <c r="J146" s="117">
        <f>SUM(J145,J13,J18,J22,J27,J31,J49,J42,J59,J74,J69,J65,J91,J87,J95,J124,J119,J115,J141,J136,J131,J111,J106,J101,J83,J79)</f>
        <v>0</v>
      </c>
      <c r="K146" s="118">
        <f>SUM(K145,K141,K136,K13,K18,K22,K27,K59,K49,K31,K74,K69,K65,K83,K79,K95,K101,K91,K87,K131,K124,K119,K111,K115,K106,K42)</f>
        <v>0</v>
      </c>
      <c r="L146" s="14"/>
    </row>
    <row r="147" spans="1:12">
      <c r="A147" s="14"/>
      <c r="B147" s="14"/>
      <c r="C147" s="14"/>
      <c r="D147" s="377"/>
      <c r="E147" s="378"/>
      <c r="F147" s="379"/>
      <c r="G147" s="380"/>
      <c r="H147" s="379"/>
      <c r="I147" s="380"/>
      <c r="J147" s="381"/>
      <c r="K147" s="381"/>
      <c r="L147" s="14"/>
    </row>
    <row r="148" spans="1:12">
      <c r="A148" s="14"/>
      <c r="B148" s="14"/>
      <c r="C148" s="14"/>
      <c r="D148" s="377"/>
      <c r="E148" s="378"/>
      <c r="F148" s="379"/>
      <c r="G148" s="380"/>
      <c r="H148" s="379"/>
      <c r="I148" s="380"/>
      <c r="J148" s="381"/>
      <c r="K148" s="381"/>
      <c r="L148" s="14"/>
    </row>
    <row r="149" spans="1:12">
      <c r="A149" s="14"/>
      <c r="B149" s="14"/>
      <c r="C149" s="14"/>
      <c r="D149" s="377"/>
      <c r="E149" s="378"/>
      <c r="F149" s="379"/>
      <c r="G149" s="380"/>
      <c r="H149" s="379"/>
      <c r="I149" s="380"/>
      <c r="J149" s="381"/>
      <c r="K149" s="381"/>
      <c r="L149" s="14"/>
    </row>
    <row r="150" spans="1:12">
      <c r="A150" s="14"/>
      <c r="B150" s="14"/>
      <c r="C150" s="14"/>
      <c r="D150" s="377"/>
      <c r="E150" s="378"/>
      <c r="F150" s="379"/>
      <c r="G150" s="380"/>
      <c r="H150" s="379"/>
      <c r="I150" s="380"/>
      <c r="J150" s="381"/>
      <c r="K150" s="381"/>
      <c r="L150" s="14"/>
    </row>
    <row r="151" spans="1:12">
      <c r="A151" s="14"/>
      <c r="B151" s="14"/>
      <c r="C151" s="14"/>
      <c r="D151" s="377"/>
      <c r="E151" s="378"/>
      <c r="F151" s="379"/>
      <c r="G151" s="380"/>
      <c r="H151" s="379"/>
      <c r="I151" s="380"/>
      <c r="J151" s="381"/>
      <c r="K151" s="381"/>
      <c r="L151" s="14"/>
    </row>
    <row r="152" spans="1:12">
      <c r="A152" s="14"/>
      <c r="B152" s="14"/>
      <c r="C152" s="14"/>
      <c r="D152" s="377"/>
      <c r="E152" s="378"/>
      <c r="F152" s="379"/>
      <c r="G152" s="380"/>
      <c r="H152" s="379"/>
      <c r="I152" s="380"/>
      <c r="J152" s="381"/>
      <c r="K152" s="381"/>
      <c r="L152" s="14"/>
    </row>
    <row r="153" spans="1:12">
      <c r="A153" s="14"/>
      <c r="B153" s="14"/>
      <c r="C153" s="14"/>
      <c r="D153" s="377"/>
      <c r="E153" s="378"/>
      <c r="F153" s="379"/>
      <c r="G153" s="380"/>
      <c r="H153" s="379"/>
      <c r="I153" s="380"/>
      <c r="J153" s="381"/>
      <c r="K153" s="381"/>
      <c r="L153" s="14"/>
    </row>
    <row r="154" spans="1:12">
      <c r="A154" s="14"/>
      <c r="B154" s="14"/>
      <c r="C154" s="14"/>
      <c r="D154" s="377"/>
      <c r="E154" s="378"/>
      <c r="F154" s="379"/>
      <c r="G154" s="380"/>
      <c r="H154" s="379"/>
      <c r="I154" s="380"/>
      <c r="J154" s="381"/>
      <c r="K154" s="381"/>
      <c r="L154" s="14"/>
    </row>
    <row r="155" spans="1:12">
      <c r="A155" s="14"/>
      <c r="B155" s="14"/>
      <c r="C155" s="14"/>
      <c r="D155" s="377"/>
      <c r="E155" s="378"/>
      <c r="F155" s="379"/>
      <c r="G155" s="380"/>
      <c r="H155" s="379"/>
      <c r="I155" s="380"/>
      <c r="J155" s="381"/>
      <c r="K155" s="381"/>
      <c r="L155" s="14"/>
    </row>
    <row r="156" spans="1:12">
      <c r="A156" s="14"/>
      <c r="B156" s="14"/>
      <c r="C156" s="14"/>
      <c r="D156" s="377"/>
      <c r="E156" s="378"/>
      <c r="F156" s="379"/>
      <c r="G156" s="380"/>
      <c r="H156" s="379"/>
      <c r="I156" s="380"/>
      <c r="J156" s="381"/>
      <c r="K156" s="381"/>
      <c r="L156" s="14"/>
    </row>
    <row r="157" spans="1:12">
      <c r="A157" s="14"/>
      <c r="B157" s="14"/>
      <c r="C157" s="14"/>
      <c r="D157" s="377"/>
      <c r="E157" s="378"/>
      <c r="F157" s="379"/>
      <c r="G157" s="380"/>
      <c r="H157" s="379"/>
      <c r="I157" s="380"/>
      <c r="J157" s="381"/>
      <c r="K157" s="381"/>
      <c r="L157" s="14"/>
    </row>
    <row r="158" spans="1:12">
      <c r="A158" s="14"/>
      <c r="B158" s="14"/>
      <c r="C158" s="14"/>
      <c r="D158" s="377"/>
      <c r="E158" s="378"/>
      <c r="F158" s="379"/>
      <c r="G158" s="380"/>
      <c r="H158" s="379"/>
      <c r="I158" s="380"/>
      <c r="J158" s="381"/>
      <c r="K158" s="381"/>
      <c r="L158" s="14"/>
    </row>
    <row r="159" spans="1:12">
      <c r="A159" s="14"/>
      <c r="B159" s="14"/>
      <c r="C159" s="14"/>
      <c r="D159" s="377"/>
      <c r="E159" s="378"/>
      <c r="F159" s="379"/>
      <c r="G159" s="380"/>
      <c r="H159" s="379"/>
      <c r="I159" s="380"/>
      <c r="J159" s="381"/>
      <c r="K159" s="381"/>
      <c r="L159" s="14"/>
    </row>
    <row r="160" spans="1:12">
      <c r="A160" s="14"/>
      <c r="B160" s="14"/>
      <c r="C160" s="14"/>
      <c r="D160" s="377"/>
      <c r="E160" s="378"/>
      <c r="F160" s="379"/>
      <c r="G160" s="380"/>
      <c r="H160" s="379"/>
      <c r="I160" s="380"/>
      <c r="J160" s="381"/>
      <c r="K160" s="381"/>
      <c r="L160" s="14"/>
    </row>
    <row r="161" spans="1:12">
      <c r="A161" s="14"/>
      <c r="B161" s="14"/>
      <c r="C161" s="14"/>
      <c r="D161" s="377"/>
      <c r="E161" s="378"/>
      <c r="F161" s="379"/>
      <c r="G161" s="380"/>
      <c r="H161" s="379"/>
      <c r="I161" s="380"/>
      <c r="J161" s="381"/>
      <c r="K161" s="381"/>
      <c r="L161" s="14"/>
    </row>
    <row r="162" spans="1:12">
      <c r="A162" s="14"/>
      <c r="B162" s="14"/>
      <c r="C162" s="14"/>
      <c r="D162" s="377"/>
      <c r="E162" s="378"/>
      <c r="F162" s="379"/>
      <c r="G162" s="380"/>
      <c r="H162" s="379"/>
      <c r="I162" s="380"/>
      <c r="J162" s="381"/>
      <c r="K162" s="381"/>
      <c r="L162" s="14"/>
    </row>
    <row r="163" spans="1:12">
      <c r="A163" s="14"/>
      <c r="B163" s="14"/>
      <c r="C163" s="14"/>
      <c r="D163" s="377"/>
      <c r="E163" s="378"/>
      <c r="F163" s="379"/>
      <c r="G163" s="380"/>
      <c r="H163" s="379"/>
      <c r="I163" s="380"/>
      <c r="J163" s="381"/>
      <c r="K163" s="381"/>
      <c r="L163" s="14"/>
    </row>
    <row r="164" spans="1:12">
      <c r="A164" s="14"/>
      <c r="B164" s="14"/>
      <c r="C164" s="14"/>
      <c r="D164" s="377"/>
      <c r="E164" s="378"/>
      <c r="F164" s="379"/>
      <c r="G164" s="380"/>
      <c r="H164" s="379"/>
      <c r="I164" s="380"/>
      <c r="J164" s="381"/>
      <c r="K164" s="381"/>
      <c r="L164" s="14"/>
    </row>
    <row r="165" spans="1:12">
      <c r="A165" s="14"/>
      <c r="B165" s="14"/>
      <c r="C165" s="14"/>
      <c r="D165" s="377"/>
      <c r="E165" s="378"/>
      <c r="F165" s="379"/>
      <c r="G165" s="380"/>
      <c r="H165" s="379"/>
      <c r="I165" s="380"/>
      <c r="J165" s="381"/>
      <c r="K165" s="381"/>
      <c r="L165" s="14"/>
    </row>
    <row r="166" spans="1:12">
      <c r="A166" s="14"/>
      <c r="B166" s="14"/>
      <c r="C166" s="14"/>
      <c r="D166" s="377"/>
      <c r="E166" s="378"/>
      <c r="F166" s="379"/>
      <c r="G166" s="380"/>
      <c r="H166" s="379"/>
      <c r="I166" s="380"/>
      <c r="J166" s="381"/>
      <c r="K166" s="381"/>
      <c r="L166" s="14"/>
    </row>
    <row r="167" spans="1:12">
      <c r="A167" s="14"/>
      <c r="B167" s="14"/>
      <c r="C167" s="14"/>
      <c r="D167" s="377"/>
      <c r="E167" s="378"/>
      <c r="F167" s="379"/>
      <c r="G167" s="380"/>
      <c r="H167" s="379"/>
      <c r="I167" s="380"/>
      <c r="J167" s="381"/>
      <c r="K167" s="381"/>
      <c r="L167" s="14"/>
    </row>
    <row r="168" spans="1:12">
      <c r="A168" s="14"/>
      <c r="B168" s="14"/>
      <c r="C168" s="14"/>
      <c r="D168" s="377"/>
      <c r="E168" s="378"/>
      <c r="F168" s="379"/>
      <c r="G168" s="380"/>
      <c r="H168" s="379"/>
      <c r="I168" s="380"/>
      <c r="J168" s="381"/>
      <c r="K168" s="381"/>
      <c r="L168" s="14"/>
    </row>
    <row r="169" spans="1:12">
      <c r="A169" s="14"/>
      <c r="B169" s="14"/>
      <c r="C169" s="14"/>
      <c r="D169" s="377"/>
      <c r="E169" s="378"/>
      <c r="F169" s="379"/>
      <c r="G169" s="380"/>
      <c r="H169" s="379"/>
      <c r="I169" s="380"/>
      <c r="J169" s="381"/>
      <c r="K169" s="381"/>
      <c r="L169" s="14"/>
    </row>
    <row r="170" spans="1:12">
      <c r="A170" s="14"/>
      <c r="B170" s="14"/>
      <c r="C170" s="14"/>
      <c r="D170" s="377"/>
      <c r="E170" s="378"/>
      <c r="F170" s="379"/>
      <c r="G170" s="380"/>
      <c r="H170" s="379"/>
      <c r="I170" s="380"/>
      <c r="J170" s="381"/>
      <c r="K170" s="381"/>
      <c r="L170" s="14"/>
    </row>
    <row r="171" spans="1:12">
      <c r="A171" s="14"/>
      <c r="B171" s="14"/>
      <c r="C171" s="14"/>
      <c r="D171" s="377"/>
      <c r="E171" s="378"/>
      <c r="F171" s="379"/>
      <c r="G171" s="380"/>
      <c r="H171" s="379"/>
      <c r="I171" s="380"/>
      <c r="J171" s="381"/>
      <c r="K171" s="381"/>
      <c r="L171" s="14"/>
    </row>
    <row r="172" spans="1:12">
      <c r="A172" s="14"/>
      <c r="B172" s="14"/>
      <c r="C172" s="14"/>
      <c r="D172" s="377"/>
      <c r="E172" s="378"/>
      <c r="F172" s="379"/>
      <c r="G172" s="380"/>
      <c r="H172" s="379"/>
      <c r="I172" s="380"/>
      <c r="J172" s="381"/>
      <c r="K172" s="381"/>
      <c r="L172" s="14"/>
    </row>
    <row r="173" spans="1:12">
      <c r="A173" s="14"/>
      <c r="B173" s="14"/>
      <c r="C173" s="14"/>
      <c r="D173" s="377"/>
      <c r="E173" s="378"/>
      <c r="F173" s="379"/>
      <c r="G173" s="380"/>
      <c r="H173" s="379"/>
      <c r="I173" s="380"/>
      <c r="J173" s="381"/>
      <c r="K173" s="381"/>
      <c r="L173" s="14"/>
    </row>
    <row r="174" spans="1:12">
      <c r="A174" s="14"/>
      <c r="B174" s="14"/>
      <c r="C174" s="14"/>
      <c r="D174" s="377"/>
      <c r="E174" s="378"/>
      <c r="F174" s="379"/>
      <c r="G174" s="380"/>
      <c r="H174" s="379"/>
      <c r="I174" s="380"/>
      <c r="J174" s="381"/>
      <c r="K174" s="381"/>
      <c r="L174" s="14"/>
    </row>
    <row r="175" spans="1:12">
      <c r="A175" s="14"/>
      <c r="B175" s="14"/>
      <c r="C175" s="14"/>
      <c r="D175" s="377"/>
      <c r="E175" s="378"/>
      <c r="F175" s="379"/>
      <c r="G175" s="380"/>
      <c r="H175" s="379"/>
      <c r="I175" s="380"/>
      <c r="J175" s="381"/>
      <c r="K175" s="381"/>
      <c r="L175" s="14"/>
    </row>
    <row r="176" spans="1:12">
      <c r="A176" s="14"/>
      <c r="B176" s="14"/>
      <c r="C176" s="14"/>
      <c r="D176" s="377"/>
      <c r="E176" s="378"/>
      <c r="F176" s="379"/>
      <c r="G176" s="380"/>
      <c r="H176" s="379"/>
      <c r="I176" s="380"/>
      <c r="J176" s="381"/>
      <c r="K176" s="381"/>
      <c r="L176" s="14"/>
    </row>
    <row r="177" spans="1:12">
      <c r="A177" s="14"/>
      <c r="B177" s="14"/>
      <c r="C177" s="14"/>
      <c r="D177" s="377"/>
      <c r="E177" s="378"/>
      <c r="F177" s="379"/>
      <c r="G177" s="380"/>
      <c r="H177" s="379"/>
      <c r="I177" s="380"/>
      <c r="J177" s="381"/>
      <c r="K177" s="381"/>
      <c r="L177" s="14"/>
    </row>
    <row r="178" spans="1:12">
      <c r="A178" s="14"/>
      <c r="B178" s="14"/>
      <c r="C178" s="14"/>
      <c r="D178" s="377"/>
      <c r="E178" s="378"/>
      <c r="F178" s="379"/>
      <c r="G178" s="380"/>
      <c r="H178" s="379"/>
      <c r="I178" s="380"/>
      <c r="J178" s="381"/>
      <c r="K178" s="381"/>
      <c r="L178" s="14"/>
    </row>
    <row r="179" spans="1:12">
      <c r="A179" s="14"/>
      <c r="B179" s="14"/>
      <c r="C179" s="14"/>
      <c r="D179" s="377"/>
      <c r="E179" s="378"/>
      <c r="F179" s="379"/>
      <c r="G179" s="380"/>
      <c r="H179" s="379"/>
      <c r="I179" s="380"/>
      <c r="J179" s="381"/>
      <c r="K179" s="381"/>
      <c r="L179" s="14"/>
    </row>
    <row r="180" spans="1:12">
      <c r="A180" s="14"/>
      <c r="B180" s="14"/>
      <c r="C180" s="14"/>
      <c r="D180" s="377"/>
      <c r="E180" s="378"/>
      <c r="F180" s="379"/>
      <c r="G180" s="380"/>
      <c r="H180" s="379"/>
      <c r="I180" s="380"/>
      <c r="J180" s="381"/>
      <c r="K180" s="381"/>
      <c r="L180" s="14"/>
    </row>
    <row r="181" spans="1:12">
      <c r="A181" s="14"/>
      <c r="B181" s="14"/>
      <c r="C181" s="14"/>
      <c r="D181" s="377"/>
      <c r="E181" s="378"/>
      <c r="F181" s="379"/>
      <c r="G181" s="380"/>
      <c r="H181" s="379"/>
      <c r="I181" s="380"/>
      <c r="J181" s="381"/>
      <c r="K181" s="381"/>
      <c r="L181" s="14"/>
    </row>
    <row r="182" spans="1:12">
      <c r="A182" s="14"/>
      <c r="B182" s="14"/>
      <c r="C182" s="14"/>
      <c r="D182" s="377"/>
      <c r="E182" s="378"/>
      <c r="F182" s="379"/>
      <c r="G182" s="380"/>
      <c r="H182" s="379"/>
      <c r="I182" s="380"/>
      <c r="J182" s="381"/>
      <c r="K182" s="381"/>
      <c r="L182" s="14"/>
    </row>
    <row r="183" spans="1:12">
      <c r="A183" s="14"/>
      <c r="B183" s="14"/>
      <c r="C183" s="14"/>
      <c r="D183" s="377"/>
      <c r="E183" s="378"/>
      <c r="F183" s="379"/>
      <c r="G183" s="380"/>
      <c r="H183" s="379"/>
      <c r="I183" s="380"/>
      <c r="J183" s="381"/>
      <c r="K183" s="381"/>
      <c r="L183" s="14"/>
    </row>
    <row r="184" spans="1:12">
      <c r="A184" s="14"/>
      <c r="B184" s="14"/>
      <c r="C184" s="14"/>
      <c r="D184" s="377"/>
      <c r="E184" s="378"/>
      <c r="F184" s="379"/>
      <c r="G184" s="380"/>
      <c r="H184" s="379"/>
      <c r="I184" s="380"/>
      <c r="J184" s="381"/>
      <c r="K184" s="381"/>
      <c r="L184" s="14"/>
    </row>
    <row r="185" spans="1:12">
      <c r="A185" s="14"/>
      <c r="B185" s="14"/>
      <c r="C185" s="14"/>
      <c r="D185" s="377"/>
      <c r="E185" s="378"/>
      <c r="F185" s="379"/>
      <c r="G185" s="380"/>
      <c r="H185" s="379"/>
      <c r="I185" s="380"/>
      <c r="J185" s="381"/>
      <c r="K185" s="381"/>
      <c r="L185" s="14"/>
    </row>
    <row r="186" spans="1:12">
      <c r="A186" s="14"/>
      <c r="B186" s="14"/>
      <c r="C186" s="14"/>
      <c r="D186" s="377"/>
      <c r="E186" s="378"/>
      <c r="F186" s="379"/>
      <c r="G186" s="380"/>
      <c r="H186" s="379"/>
      <c r="I186" s="380"/>
      <c r="J186" s="381"/>
      <c r="K186" s="381"/>
      <c r="L186" s="14"/>
    </row>
    <row r="187" spans="1:12">
      <c r="A187" s="14"/>
      <c r="B187" s="14"/>
      <c r="C187" s="14"/>
      <c r="D187" s="377"/>
      <c r="E187" s="378"/>
      <c r="F187" s="379"/>
      <c r="G187" s="380"/>
      <c r="H187" s="379"/>
      <c r="I187" s="380"/>
      <c r="J187" s="381"/>
      <c r="K187" s="381"/>
      <c r="L187" s="14"/>
    </row>
    <row r="188" spans="1:12">
      <c r="A188" s="14"/>
      <c r="B188" s="14"/>
      <c r="C188" s="14"/>
      <c r="D188" s="377"/>
      <c r="E188" s="378"/>
      <c r="F188" s="379"/>
      <c r="G188" s="380"/>
      <c r="H188" s="379"/>
      <c r="I188" s="380"/>
      <c r="J188" s="381"/>
      <c r="K188" s="381"/>
      <c r="L188" s="14"/>
    </row>
    <row r="189" spans="1:12">
      <c r="A189" s="14"/>
      <c r="B189" s="14"/>
      <c r="C189" s="14"/>
      <c r="D189" s="377"/>
      <c r="E189" s="378"/>
      <c r="F189" s="379"/>
      <c r="G189" s="380"/>
      <c r="H189" s="379"/>
      <c r="I189" s="380"/>
      <c r="J189" s="381"/>
      <c r="K189" s="381"/>
      <c r="L189" s="14"/>
    </row>
    <row r="190" spans="1:12">
      <c r="A190" s="14"/>
      <c r="B190" s="14"/>
      <c r="C190" s="14"/>
      <c r="D190" s="377"/>
      <c r="E190" s="378"/>
      <c r="F190" s="379"/>
      <c r="G190" s="380"/>
      <c r="H190" s="379"/>
      <c r="I190" s="380"/>
      <c r="J190" s="381"/>
      <c r="K190" s="381"/>
      <c r="L190" s="14"/>
    </row>
    <row r="191" spans="1:12">
      <c r="A191" s="14"/>
      <c r="B191" s="14"/>
      <c r="C191" s="14"/>
      <c r="D191" s="377"/>
      <c r="E191" s="378"/>
      <c r="F191" s="379"/>
      <c r="G191" s="380"/>
      <c r="H191" s="379"/>
      <c r="I191" s="380"/>
      <c r="J191" s="381"/>
      <c r="K191" s="381"/>
      <c r="L191" s="14"/>
    </row>
    <row r="192" spans="1:12">
      <c r="A192" s="14"/>
      <c r="B192" s="14"/>
      <c r="C192" s="14"/>
      <c r="D192" s="377"/>
      <c r="E192" s="378"/>
      <c r="F192" s="379"/>
      <c r="G192" s="380"/>
      <c r="H192" s="379"/>
      <c r="I192" s="380"/>
      <c r="J192" s="381"/>
      <c r="K192" s="381"/>
      <c r="L192" s="14"/>
    </row>
    <row r="193" spans="1:12">
      <c r="A193" s="14"/>
      <c r="B193" s="14"/>
      <c r="C193" s="14"/>
      <c r="D193" s="377"/>
      <c r="E193" s="378"/>
      <c r="F193" s="379"/>
      <c r="G193" s="380"/>
      <c r="H193" s="379"/>
      <c r="I193" s="380"/>
      <c r="J193" s="381"/>
      <c r="K193" s="381"/>
      <c r="L193" s="14"/>
    </row>
    <row r="194" spans="1:12">
      <c r="A194" s="14"/>
      <c r="B194" s="14"/>
      <c r="C194" s="14"/>
      <c r="D194" s="377"/>
      <c r="E194" s="378"/>
      <c r="F194" s="379"/>
      <c r="G194" s="380"/>
      <c r="H194" s="379"/>
      <c r="I194" s="380"/>
      <c r="J194" s="381"/>
      <c r="K194" s="381"/>
      <c r="L194" s="14"/>
    </row>
  </sheetData>
  <sheetProtection selectLockedCells="1" selectUnlockedCells="1"/>
  <mergeCells count="26">
    <mergeCell ref="A33:D33"/>
    <mergeCell ref="A10:D10"/>
    <mergeCell ref="A15:D15"/>
    <mergeCell ref="A20:D20"/>
    <mergeCell ref="A24:D24"/>
    <mergeCell ref="A29:D29"/>
    <mergeCell ref="A103:D103"/>
    <mergeCell ref="A44:D44"/>
    <mergeCell ref="A51:D51"/>
    <mergeCell ref="A61:D61"/>
    <mergeCell ref="A67:D67"/>
    <mergeCell ref="A71:D71"/>
    <mergeCell ref="A76:D76"/>
    <mergeCell ref="A81:D81"/>
    <mergeCell ref="A85:D85"/>
    <mergeCell ref="A89:D89"/>
    <mergeCell ref="A93:D93"/>
    <mergeCell ref="A97:D97"/>
    <mergeCell ref="A138:D138"/>
    <mergeCell ref="A143:D143"/>
    <mergeCell ref="A108:D108"/>
    <mergeCell ref="A113:D113"/>
    <mergeCell ref="A117:D117"/>
    <mergeCell ref="A121:D121"/>
    <mergeCell ref="A126:D126"/>
    <mergeCell ref="A133:D133"/>
  </mergeCells>
  <pageMargins left="0.23622047244094491" right="0.23622047244094491" top="0.74803149606299213" bottom="0.74803149606299213" header="0.51181102362204722" footer="0.51181102362204722"/>
  <pageSetup paperSize="9" scale="59" firstPageNumber="0" fitToHeight="0" orientation="landscape" horizontalDpi="300" verticalDpi="300" r:id="rId1"/>
  <headerFooter alignWithMargins="0"/>
  <rowBreaks count="1" manualBreakCount="1">
    <brk id="1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5</vt:i4>
      </vt:variant>
      <vt:variant>
        <vt:lpstr>Imenovani obsegi</vt:lpstr>
      </vt:variant>
      <vt:variant>
        <vt:i4>4</vt:i4>
      </vt:variant>
    </vt:vector>
  </HeadingPairs>
  <TitlesOfParts>
    <vt:vector size="9" baseType="lpstr">
      <vt:lpstr>NAZIV JN</vt:lpstr>
      <vt:lpstr>Sklop 1</vt:lpstr>
      <vt:lpstr>Sklop 2</vt:lpstr>
      <vt:lpstr>Sklop 3</vt:lpstr>
      <vt:lpstr>Sklop 4</vt:lpstr>
      <vt:lpstr>'Sklop 1'!Tiskanje_naslovov</vt:lpstr>
      <vt:lpstr>'Sklop 2'!Tiskanje_naslovov</vt:lpstr>
      <vt:lpstr>'Sklop 3'!Tiskanje_naslovov</vt:lpstr>
      <vt:lpstr>'Sklop 4'!Tiskanje_naslovov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lek3</dc:creator>
  <cp:lastModifiedBy>Oskrbovalna Služba</cp:lastModifiedBy>
  <cp:lastPrinted>2022-05-12T05:39:08Z</cp:lastPrinted>
  <dcterms:created xsi:type="dcterms:W3CDTF">2022-05-11T15:28:28Z</dcterms:created>
  <dcterms:modified xsi:type="dcterms:W3CDTF">2022-05-16T11:35:32Z</dcterms:modified>
</cp:coreProperties>
</file>